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1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ctFlow">[1]Settings!$E$14</definedName>
    <definedName name="Density">[1]Settings!$E$10</definedName>
    <definedName name="MassCp">[1]Settings!$E$11</definedName>
    <definedName name="MassEnthalpy">[1]Settings!$E$9</definedName>
    <definedName name="MassFlow">[1]Settings!$E$7</definedName>
    <definedName name="MolFlow">[1]Settings!$E$6</definedName>
    <definedName name="MolW">[1]Settings!$E$8</definedName>
    <definedName name="Pressure">[1]Settings!$E$5</definedName>
    <definedName name="SurfTension">[1]Settings!$E$15</definedName>
    <definedName name="Temperature">[1]Settings!$E$4</definedName>
    <definedName name="ThermalCond">[1]Settings!$E$13</definedName>
    <definedName name="Viscosity">[1]Settings!$E$12</definedName>
  </definedNames>
  <calcPr calcId="145621"/>
</workbook>
</file>

<file path=xl/calcChain.xml><?xml version="1.0" encoding="utf-8"?>
<calcChain xmlns="http://schemas.openxmlformats.org/spreadsheetml/2006/main">
  <c r="DE2" i="2" l="1"/>
  <c r="DD2" i="2"/>
  <c r="DC2" i="2"/>
  <c r="DB2" i="2"/>
  <c r="DA2" i="2"/>
  <c r="CZ2" i="2"/>
  <c r="CY2" i="2"/>
  <c r="CX2" i="2"/>
  <c r="CU2" i="2"/>
  <c r="CT2" i="2"/>
  <c r="CS2" i="2"/>
  <c r="CR2" i="2"/>
  <c r="CQ2" i="2"/>
  <c r="CP2" i="2"/>
  <c r="CO2" i="2"/>
  <c r="CN2" i="2"/>
  <c r="CM2" i="2"/>
  <c r="CI2" i="2"/>
  <c r="CH2" i="2"/>
  <c r="CG2" i="2"/>
  <c r="CE2" i="2"/>
  <c r="CD2" i="2"/>
  <c r="CA2" i="2"/>
  <c r="BZ2" i="2"/>
  <c r="BV2" i="2"/>
  <c r="BU2" i="2"/>
  <c r="BT2" i="2"/>
  <c r="BS2" i="2"/>
  <c r="BR2" i="2"/>
  <c r="BQ2" i="2"/>
  <c r="DE2" i="1"/>
  <c r="DD2" i="1"/>
  <c r="DC2" i="1"/>
  <c r="DB2" i="1"/>
  <c r="DA2" i="1"/>
  <c r="CZ2" i="1"/>
  <c r="CY2" i="1"/>
  <c r="CX2" i="1"/>
  <c r="CU2" i="1"/>
  <c r="CT2" i="1"/>
  <c r="CS2" i="1"/>
  <c r="CR2" i="1"/>
  <c r="CQ2" i="1"/>
  <c r="CP2" i="1"/>
  <c r="CO2" i="1"/>
  <c r="CN2" i="1"/>
  <c r="CM2" i="1"/>
  <c r="CI2" i="1"/>
  <c r="CH2" i="1"/>
  <c r="CG2" i="1"/>
  <c r="CE2" i="1"/>
  <c r="CD2" i="1"/>
  <c r="CA2" i="1"/>
  <c r="BZ2" i="1"/>
  <c r="BV2" i="1"/>
  <c r="BU2" i="1"/>
  <c r="BT2" i="1"/>
  <c r="BS2" i="1"/>
  <c r="BR2" i="1"/>
  <c r="BQ2" i="1"/>
  <c r="BN36" i="1" l="1"/>
  <c r="BN37" i="1"/>
  <c r="BN38" i="1"/>
  <c r="BN39" i="1"/>
  <c r="BN40" i="1"/>
  <c r="BN41" i="1"/>
  <c r="BN42" i="1"/>
  <c r="BN43" i="1"/>
  <c r="BN44" i="1"/>
  <c r="BN45" i="1"/>
  <c r="BN46" i="1"/>
  <c r="BN47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5" i="1"/>
  <c r="BN34" i="1"/>
  <c r="BN7" i="1"/>
  <c r="BN8" i="1"/>
  <c r="BN3" i="1"/>
  <c r="BN4" i="1"/>
  <c r="BN5" i="1"/>
  <c r="BN6" i="1"/>
</calcChain>
</file>

<file path=xl/sharedStrings.xml><?xml version="1.0" encoding="utf-8"?>
<sst xmlns="http://schemas.openxmlformats.org/spreadsheetml/2006/main" count="347" uniqueCount="177">
  <si>
    <t>Constituent (mole fraction)</t>
  </si>
  <si>
    <t>H2O</t>
  </si>
  <si>
    <t>Nitrogen</t>
  </si>
  <si>
    <t>CO2</t>
  </si>
  <si>
    <t>H2S</t>
  </si>
  <si>
    <t>Methane</t>
  </si>
  <si>
    <t>Ethane</t>
  </si>
  <si>
    <t>Propane</t>
  </si>
  <si>
    <t>i-Butane</t>
  </si>
  <si>
    <t>n-Butane</t>
  </si>
  <si>
    <t>i-Pentane</t>
  </si>
  <si>
    <t>n-Pentane</t>
  </si>
  <si>
    <t>n-Hexane</t>
  </si>
  <si>
    <t>Benzene</t>
  </si>
  <si>
    <t>Toluene</t>
  </si>
  <si>
    <t>E-Benzene</t>
  </si>
  <si>
    <t>p-Xylene</t>
  </si>
  <si>
    <t>m-Xylene</t>
  </si>
  <si>
    <t>o-Xylene</t>
  </si>
  <si>
    <t>Hypo20000*</t>
  </si>
  <si>
    <t>Hypo20021*</t>
  </si>
  <si>
    <t>Hypo20022*</t>
  </si>
  <si>
    <t>Hypo20023*</t>
  </si>
  <si>
    <t>Hypo20024*</t>
  </si>
  <si>
    <t>Hypo20025*</t>
  </si>
  <si>
    <t>Hypo20026*</t>
  </si>
  <si>
    <t>Hypo20027*</t>
  </si>
  <si>
    <t>Hypo20028*</t>
  </si>
  <si>
    <t>Hypo20029*</t>
  </si>
  <si>
    <t>Hypo20030*</t>
  </si>
  <si>
    <t>Hypo20031*</t>
  </si>
  <si>
    <t>C7 (Marj)*</t>
  </si>
  <si>
    <t>C8 (Marj)*</t>
  </si>
  <si>
    <t>C9 (Marj)*</t>
  </si>
  <si>
    <t>C10 (Marj)*</t>
  </si>
  <si>
    <t>C11-C12 (Marj)*</t>
  </si>
  <si>
    <t>C13-C14 (Marj)*</t>
  </si>
  <si>
    <t>C15-C17 (Marj)*</t>
  </si>
  <si>
    <t>C18-C21 (Marj)*</t>
  </si>
  <si>
    <t>C22-C28 (Marj)*</t>
  </si>
  <si>
    <t>C29-C35 (Marj)*</t>
  </si>
  <si>
    <t>C36-C62 (Marj)*</t>
  </si>
  <si>
    <t>M-Mercaptan</t>
  </si>
  <si>
    <t>E-Mercaptan</t>
  </si>
  <si>
    <t>diM-Sulphide</t>
  </si>
  <si>
    <t>CS2</t>
  </si>
  <si>
    <t>nPMercaptan</t>
  </si>
  <si>
    <t>M-E-Sulfide</t>
  </si>
  <si>
    <t>diE-Sulphide</t>
  </si>
  <si>
    <t>nBMercaptan</t>
  </si>
  <si>
    <t>diMdiSulphid</t>
  </si>
  <si>
    <t>1Pentanthiol</t>
  </si>
  <si>
    <t>TEGlycol</t>
  </si>
  <si>
    <t>EGlycol</t>
  </si>
  <si>
    <t>COS</t>
  </si>
  <si>
    <t>Mercury</t>
  </si>
  <si>
    <t>n-Heptane</t>
  </si>
  <si>
    <t>n-Octane</t>
  </si>
  <si>
    <t>n-Nonane</t>
  </si>
  <si>
    <t>n-Decane</t>
  </si>
  <si>
    <t>TOTAL</t>
  </si>
  <si>
    <t>Total Stream:</t>
  </si>
  <si>
    <t>Temperature</t>
  </si>
  <si>
    <t>Pressure</t>
  </si>
  <si>
    <t>Molar Flow</t>
  </si>
  <si>
    <t>Mass Flow</t>
  </si>
  <si>
    <t>Molecular Weight</t>
  </si>
  <si>
    <t>Mass Enthalpy</t>
  </si>
  <si>
    <t>Mole Vapour Fraction</t>
  </si>
  <si>
    <t>Vapour Phase:</t>
  </si>
  <si>
    <t>Std. Gas Flow</t>
  </si>
  <si>
    <t>Mass Density</t>
  </si>
  <si>
    <t>Cp/Cv</t>
  </si>
  <si>
    <t>Mass Heat Capacity</t>
  </si>
  <si>
    <t>Viscosity</t>
  </si>
  <si>
    <t>Thermal Conductivity</t>
  </si>
  <si>
    <t>Z-Factor</t>
  </si>
  <si>
    <t>Liquid Phase:</t>
  </si>
  <si>
    <t>Actual Volume Flow</t>
  </si>
  <si>
    <t>Surface Tension</t>
  </si>
  <si>
    <t>Aqueous Phase:</t>
  </si>
  <si>
    <t>-</t>
  </si>
  <si>
    <r>
      <t>STD 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/h</t>
    </r>
  </si>
  <si>
    <t>MMscfd</t>
  </si>
  <si>
    <t>1</t>
  </si>
  <si>
    <t>IRF</t>
  </si>
  <si>
    <t>Trunkline Outlet at OGP</t>
  </si>
  <si>
    <t>2</t>
  </si>
  <si>
    <t>Slug Catcher Gas Outlet</t>
  </si>
  <si>
    <t>3</t>
  </si>
  <si>
    <t>Downstream of Slug Catcher PCV</t>
  </si>
  <si>
    <t>4</t>
  </si>
  <si>
    <t>Export Compressor Suction Scrubber Inlet</t>
  </si>
  <si>
    <t>5</t>
  </si>
  <si>
    <t>Export Compressor Suction</t>
  </si>
  <si>
    <t>6</t>
  </si>
  <si>
    <t>Export Compressor Discharge</t>
  </si>
  <si>
    <t>7</t>
  </si>
  <si>
    <t>Export Compressor Discharge Cooler Outlet</t>
  </si>
  <si>
    <t>8</t>
  </si>
  <si>
    <t>Gas MRU
 Inlet</t>
  </si>
  <si>
    <t>9</t>
  </si>
  <si>
    <t>Gas to Wash Water Column/
AGRU</t>
  </si>
  <si>
    <t>10</t>
  </si>
  <si>
    <t>Export Compressor Suction Scrubber Liquid Outlet</t>
  </si>
  <si>
    <t>11</t>
  </si>
  <si>
    <t>Export Compressor Suction Scrubber Liquid Outlet After Pressure Letdown</t>
  </si>
  <si>
    <t>12</t>
  </si>
  <si>
    <t>Gas MRU Inlet Coalescer Liquid Outlet</t>
  </si>
  <si>
    <t>13</t>
  </si>
  <si>
    <t>Gas MRU Inlet Coalescer Liquid Outlet After Pressure Letdown</t>
  </si>
  <si>
    <t>14</t>
  </si>
  <si>
    <t>Liquid Recycle Header to Condy/Rich MEG Separator</t>
  </si>
  <si>
    <t>15</t>
  </si>
  <si>
    <t>Slug Catcher Hydrocarbon Condensate Outlet</t>
  </si>
  <si>
    <t>Mole Fraction</t>
  </si>
  <si>
    <t>16</t>
  </si>
  <si>
    <t>Condensate Pre-Filter Outlet</t>
  </si>
  <si>
    <t>17</t>
  </si>
  <si>
    <t xml:space="preserve">Condensate Heater Inlet </t>
  </si>
  <si>
    <t>18</t>
  </si>
  <si>
    <t>Condensate Heater Outlet to Condy/Rich MEG Separato</t>
  </si>
  <si>
    <t>19</t>
  </si>
  <si>
    <t>Slug Catcher Rich MEG Outlet</t>
  </si>
  <si>
    <t>20</t>
  </si>
  <si>
    <t>Rich MEG Dump Vessel Inlet</t>
  </si>
  <si>
    <t>21</t>
  </si>
  <si>
    <t>Rich MEG Dump Vessel Gas Outlet</t>
  </si>
  <si>
    <t>22</t>
  </si>
  <si>
    <t>Stream Description</t>
  </si>
  <si>
    <t>Gas Downstream of Rich MEG Dump Vessel PCV</t>
  </si>
  <si>
    <t>23</t>
  </si>
  <si>
    <t>Flash Gas from AGRU</t>
  </si>
  <si>
    <t>24</t>
  </si>
  <si>
    <t>Dump Vessel Condensate Outlet to Slops System</t>
  </si>
  <si>
    <t>25</t>
  </si>
  <si>
    <t>Dump Vessel Rich MEG Outlet</t>
  </si>
  <si>
    <t>26</t>
  </si>
  <si>
    <t>Rich MEG Heater Inlet</t>
  </si>
  <si>
    <t>27</t>
  </si>
  <si>
    <t>Rich MEG Heater Outlet to Condensate/Rich MEG Separator</t>
  </si>
  <si>
    <t>28</t>
  </si>
  <si>
    <t>Condy/Rich MEG Separator Gas Outlet</t>
  </si>
  <si>
    <t>29</t>
  </si>
  <si>
    <t>Condy/Rich MEG Separator Gas Outlet after Pressure Letdown</t>
  </si>
  <si>
    <t>30</t>
  </si>
  <si>
    <t>1st Stage Flash Gas Compressor Suction Scrubber Inlet</t>
  </si>
  <si>
    <t>31</t>
  </si>
  <si>
    <t xml:space="preserve">1st Stage Flash Gas Compressor Suction </t>
  </si>
  <si>
    <t>32</t>
  </si>
  <si>
    <t>1st Stage Flash Gas Compressor Discharge</t>
  </si>
  <si>
    <t>33</t>
  </si>
  <si>
    <t>1st Stage Flash Gas Compressor Discharge Cooler Outlet</t>
  </si>
  <si>
    <t>34</t>
  </si>
  <si>
    <t xml:space="preserve">2nd Stage Flash Gas Compressor Suction </t>
  </si>
  <si>
    <t>35</t>
  </si>
  <si>
    <t>2nd Stage Flash Gas Compressor Discharge</t>
  </si>
  <si>
    <t>36</t>
  </si>
  <si>
    <t>2nd Stage Flash Gas Compressor Discharge Cooler Outlet</t>
  </si>
  <si>
    <t>37</t>
  </si>
  <si>
    <t>1st Stage Flash Gas Compressor Suction Scrubber Liquid Outlet</t>
  </si>
  <si>
    <t>38</t>
  </si>
  <si>
    <t>1st Stage Flash Gas Compressor Suction Scrubber Liquid Outlet Downstream of Liquid Pump</t>
  </si>
  <si>
    <t>39</t>
  </si>
  <si>
    <t>2nd Stage Flash Gas Compressor Suction Scrubber Liquid Outlet</t>
  </si>
  <si>
    <t>40</t>
  </si>
  <si>
    <t>2nd Stage Flash Gas Compressor Suction Scrubber Liquid Outlet after Pressure Letdown</t>
  </si>
  <si>
    <t>41</t>
  </si>
  <si>
    <t>Condensate/Rich MEG Separator Condensate Outlet</t>
  </si>
  <si>
    <t>42</t>
  </si>
  <si>
    <t>Condensate/Rich MEG Separator Rich MEG Outlet</t>
  </si>
  <si>
    <t>43</t>
  </si>
  <si>
    <t>Condensate/Rich MEG Separator Rich MEG Outlet after Pressure Letdown</t>
  </si>
  <si>
    <t>44</t>
  </si>
  <si>
    <t>Overhead Gas from Sour Water Stripper</t>
  </si>
  <si>
    <t>45</t>
  </si>
  <si>
    <t>Overhead Gas from Sour Water Stripper after Pressure Letdown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</si>
</sst>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0000"/>
    <numFmt numFmtId="177" formatCode="0.000000"/>
    <numFmt numFmtId="178" formatCode="0.0000"/>
    <numFmt numFmtId="179" formatCode="0.0"/>
    <numFmt numFmtId="180" formatCode="0.000E+00"/>
    <numFmt numFmtId="181" formatCode="0.000"/>
  </numFmts>
  <fonts count="8" x14ac:knownFonts="1"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Arial"/>
      <family val="2"/>
    </font>
    <font>
      <sz val="8"/>
      <name val="맑은 고딕"/>
      <family val="2"/>
      <charset val="129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 wrapText="1"/>
    </xf>
    <xf numFmtId="2" fontId="4" fillId="0" borderId="0" xfId="1" applyNumberFormat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76" fontId="5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Border="1" applyAlignment="1">
      <alignment horizontal="center" vertical="center"/>
    </xf>
    <xf numFmtId="178" fontId="2" fillId="0" borderId="0" xfId="1" applyNumberFormat="1" applyFont="1" applyBorder="1" applyAlignment="1">
      <alignment horizontal="center" vertical="center"/>
    </xf>
    <xf numFmtId="179" fontId="5" fillId="0" borderId="0" xfId="1" applyNumberFormat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  <xf numFmtId="180" fontId="5" fillId="0" borderId="0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/>
    <xf numFmtId="0" fontId="2" fillId="0" borderId="0" xfId="1" applyFont="1" applyBorder="1" applyAlignment="1">
      <alignment horizontal="right" vertical="center" wrapText="1"/>
    </xf>
    <xf numFmtId="2" fontId="2" fillId="0" borderId="0" xfId="1" applyNumberFormat="1" applyFont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top" wrapText="1"/>
    </xf>
  </cellXfs>
  <cellStyles count="2">
    <cellStyle name="Normal 2 2" xfId="1"/>
    <cellStyle name="표준" xfId="0" builtinId="0"/>
  </cellStyles>
  <dxfs count="928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ched\My%20Documents\2018%20SK318%20SELECT%20PHASE\Pre-FEED\HMB_EL%20RnM%20800MMscf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HM"/>
      <sheetName val="Settings"/>
    </sheetNames>
    <sheetDataSet>
      <sheetData sheetId="0" refreshError="1"/>
      <sheetData sheetId="1" refreshError="1"/>
      <sheetData sheetId="2" refreshError="1">
        <row r="4">
          <cell r="E4" t="str">
            <v>°C</v>
          </cell>
        </row>
        <row r="5">
          <cell r="E5" t="str">
            <v>kPa (abs)</v>
          </cell>
        </row>
        <row r="6">
          <cell r="E6" t="str">
            <v>kmol/h</v>
          </cell>
        </row>
        <row r="7">
          <cell r="E7" t="str">
            <v>kg/h</v>
          </cell>
        </row>
        <row r="8">
          <cell r="E8" t="str">
            <v>kg/kmol</v>
          </cell>
        </row>
        <row r="9">
          <cell r="E9" t="str">
            <v>kJ/kg</v>
          </cell>
        </row>
        <row r="10">
          <cell r="E10" t="str">
            <v xml:space="preserve">kg/m3 </v>
          </cell>
        </row>
        <row r="11">
          <cell r="E11" t="str">
            <v>kJ/kg.°C</v>
          </cell>
        </row>
        <row r="12">
          <cell r="E12" t="str">
            <v>mPa.s (cP)</v>
          </cell>
        </row>
        <row r="13">
          <cell r="E13" t="str">
            <v>W/m.K</v>
          </cell>
        </row>
        <row r="14">
          <cell r="E14" t="str">
            <v>m3/h</v>
          </cell>
        </row>
        <row r="15">
          <cell r="E15" t="str">
            <v>dyne/cm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7"/>
  <sheetViews>
    <sheetView tabSelected="1" workbookViewId="0">
      <selection activeCell="K7" sqref="K7"/>
    </sheetView>
  </sheetViews>
  <sheetFormatPr defaultRowHeight="11.25" x14ac:dyDescent="0.3"/>
  <cols>
    <col min="1" max="16384" width="9" style="23"/>
  </cols>
  <sheetData>
    <row r="1" spans="1:109" ht="22.5" x14ac:dyDescent="0.2">
      <c r="A1" s="1"/>
      <c r="B1" s="1"/>
      <c r="C1" s="1"/>
      <c r="D1" s="1"/>
      <c r="E1" s="3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5" t="s">
        <v>19</v>
      </c>
      <c r="Y1" s="5" t="s">
        <v>20</v>
      </c>
      <c r="Z1" s="5" t="s">
        <v>21</v>
      </c>
      <c r="AA1" s="5" t="s">
        <v>22</v>
      </c>
      <c r="AB1" s="5" t="s">
        <v>23</v>
      </c>
      <c r="AC1" s="5" t="s">
        <v>24</v>
      </c>
      <c r="AD1" s="5" t="s">
        <v>25</v>
      </c>
      <c r="AE1" s="5" t="s">
        <v>26</v>
      </c>
      <c r="AF1" s="5" t="s">
        <v>27</v>
      </c>
      <c r="AG1" s="5" t="s">
        <v>28</v>
      </c>
      <c r="AH1" s="5" t="s">
        <v>29</v>
      </c>
      <c r="AI1" s="5" t="s">
        <v>30</v>
      </c>
      <c r="AJ1" s="5" t="s">
        <v>31</v>
      </c>
      <c r="AK1" s="5" t="s">
        <v>32</v>
      </c>
      <c r="AL1" s="5" t="s">
        <v>33</v>
      </c>
      <c r="AM1" s="5" t="s">
        <v>34</v>
      </c>
      <c r="AN1" s="5" t="s">
        <v>35</v>
      </c>
      <c r="AO1" s="5" t="s">
        <v>36</v>
      </c>
      <c r="AP1" s="5" t="s">
        <v>37</v>
      </c>
      <c r="AQ1" s="5" t="s">
        <v>38</v>
      </c>
      <c r="AR1" s="5" t="s">
        <v>39</v>
      </c>
      <c r="AS1" s="5" t="s">
        <v>40</v>
      </c>
      <c r="AT1" s="5" t="s">
        <v>41</v>
      </c>
      <c r="AU1" s="5" t="s">
        <v>42</v>
      </c>
      <c r="AV1" s="5" t="s">
        <v>43</v>
      </c>
      <c r="AW1" s="5" t="s">
        <v>44</v>
      </c>
      <c r="AX1" s="5" t="s">
        <v>45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56</v>
      </c>
      <c r="BJ1" s="5" t="s">
        <v>57</v>
      </c>
      <c r="BK1" s="5" t="s">
        <v>58</v>
      </c>
      <c r="BL1" s="5" t="s">
        <v>59</v>
      </c>
      <c r="BM1" s="5"/>
      <c r="BN1" s="6" t="s">
        <v>60</v>
      </c>
      <c r="BO1" s="7"/>
      <c r="BP1" s="8" t="s">
        <v>61</v>
      </c>
      <c r="BQ1" s="9" t="s">
        <v>62</v>
      </c>
      <c r="BR1" s="9" t="s">
        <v>63</v>
      </c>
      <c r="BS1" s="9" t="s">
        <v>64</v>
      </c>
      <c r="BT1" s="9" t="s">
        <v>65</v>
      </c>
      <c r="BU1" s="9" t="s">
        <v>66</v>
      </c>
      <c r="BV1" s="9" t="s">
        <v>67</v>
      </c>
      <c r="BW1" s="9" t="s">
        <v>68</v>
      </c>
      <c r="BX1" s="10"/>
      <c r="BY1" s="11" t="s">
        <v>69</v>
      </c>
      <c r="BZ1" s="9" t="s">
        <v>64</v>
      </c>
      <c r="CA1" s="9" t="s">
        <v>65</v>
      </c>
      <c r="CB1" s="9" t="s">
        <v>70</v>
      </c>
      <c r="CC1" s="9" t="s">
        <v>70</v>
      </c>
      <c r="CD1" s="9" t="s">
        <v>66</v>
      </c>
      <c r="CE1" s="9" t="s">
        <v>71</v>
      </c>
      <c r="CF1" s="9" t="s">
        <v>72</v>
      </c>
      <c r="CG1" s="9" t="s">
        <v>73</v>
      </c>
      <c r="CH1" s="9" t="s">
        <v>74</v>
      </c>
      <c r="CI1" s="9" t="s">
        <v>75</v>
      </c>
      <c r="CJ1" s="9" t="s">
        <v>76</v>
      </c>
      <c r="CK1" s="10"/>
      <c r="CL1" s="11" t="s">
        <v>77</v>
      </c>
      <c r="CM1" s="9" t="s">
        <v>64</v>
      </c>
      <c r="CN1" s="9" t="s">
        <v>65</v>
      </c>
      <c r="CO1" s="9" t="s">
        <v>78</v>
      </c>
      <c r="CP1" s="9" t="s">
        <v>66</v>
      </c>
      <c r="CQ1" s="9" t="s">
        <v>71</v>
      </c>
      <c r="CR1" s="9" t="s">
        <v>73</v>
      </c>
      <c r="CS1" s="9" t="s">
        <v>74</v>
      </c>
      <c r="CT1" s="9" t="s">
        <v>75</v>
      </c>
      <c r="CU1" s="9" t="s">
        <v>79</v>
      </c>
      <c r="CV1" s="10"/>
      <c r="CW1" s="11" t="s">
        <v>80</v>
      </c>
      <c r="CX1" s="9" t="s">
        <v>64</v>
      </c>
      <c r="CY1" s="9" t="s">
        <v>65</v>
      </c>
      <c r="CZ1" s="9" t="s">
        <v>78</v>
      </c>
      <c r="DA1" s="9" t="s">
        <v>71</v>
      </c>
      <c r="DB1" s="9" t="s">
        <v>74</v>
      </c>
      <c r="DC1" s="9" t="s">
        <v>75</v>
      </c>
      <c r="DD1" s="9" t="s">
        <v>73</v>
      </c>
      <c r="DE1" s="9" t="s">
        <v>79</v>
      </c>
    </row>
    <row r="2" spans="1:109" x14ac:dyDescent="0.2">
      <c r="A2" s="1"/>
      <c r="B2" s="1"/>
      <c r="C2" s="1"/>
      <c r="D2" s="1"/>
      <c r="E2" s="2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24"/>
      <c r="BO2" s="25"/>
      <c r="BP2" s="26"/>
      <c r="BQ2" s="9" t="str">
        <f>Temperature</f>
        <v>°C</v>
      </c>
      <c r="BR2" s="9" t="str">
        <f>Pressure</f>
        <v>kPa (abs)</v>
      </c>
      <c r="BS2" s="9" t="str">
        <f>MolFlow</f>
        <v>kmol/h</v>
      </c>
      <c r="BT2" s="9" t="str">
        <f>MassFlow</f>
        <v>kg/h</v>
      </c>
      <c r="BU2" s="9" t="str">
        <f>MolW</f>
        <v>kg/kmol</v>
      </c>
      <c r="BV2" s="9" t="str">
        <f>MassEnthalpy</f>
        <v>kJ/kg</v>
      </c>
      <c r="BW2" s="9" t="s">
        <v>81</v>
      </c>
      <c r="BX2" s="10"/>
      <c r="BY2" s="10"/>
      <c r="BZ2" s="9" t="str">
        <f>MolFlow</f>
        <v>kmol/h</v>
      </c>
      <c r="CA2" s="9" t="str">
        <f>MassFlow</f>
        <v>kg/h</v>
      </c>
      <c r="CB2" s="9" t="s">
        <v>82</v>
      </c>
      <c r="CC2" s="9" t="s">
        <v>83</v>
      </c>
      <c r="CD2" s="9" t="str">
        <f>MolFlow</f>
        <v>kmol/h</v>
      </c>
      <c r="CE2" s="9" t="str">
        <f>Density</f>
        <v xml:space="preserve">kg/m3 </v>
      </c>
      <c r="CF2" s="9" t="s">
        <v>81</v>
      </c>
      <c r="CG2" s="9" t="str">
        <f>MassCp</f>
        <v>kJ/kg.°C</v>
      </c>
      <c r="CH2" s="9" t="str">
        <f>Viscosity</f>
        <v>mPa.s (cP)</v>
      </c>
      <c r="CI2" s="9" t="str">
        <f>ThermalCond</f>
        <v>W/m.K</v>
      </c>
      <c r="CJ2" s="9" t="s">
        <v>81</v>
      </c>
      <c r="CK2" s="10"/>
      <c r="CL2" s="10"/>
      <c r="CM2" s="9" t="str">
        <f>MolFlow</f>
        <v>kmol/h</v>
      </c>
      <c r="CN2" s="9" t="str">
        <f>MassFlow</f>
        <v>kg/h</v>
      </c>
      <c r="CO2" s="9" t="str">
        <f>ActFlow</f>
        <v>m3/h</v>
      </c>
      <c r="CP2" s="9" t="str">
        <f>MolW</f>
        <v>kg/kmol</v>
      </c>
      <c r="CQ2" s="9" t="str">
        <f>Density</f>
        <v xml:space="preserve">kg/m3 </v>
      </c>
      <c r="CR2" s="9" t="str">
        <f>MassCp</f>
        <v>kJ/kg.°C</v>
      </c>
      <c r="CS2" s="9" t="str">
        <f>Viscosity</f>
        <v>mPa.s (cP)</v>
      </c>
      <c r="CT2" s="9" t="str">
        <f>ThermalCond</f>
        <v>W/m.K</v>
      </c>
      <c r="CU2" s="9" t="str">
        <f>SurfTension</f>
        <v>dyne/cm</v>
      </c>
      <c r="CV2" s="10"/>
      <c r="CW2" s="10"/>
      <c r="CX2" s="9" t="str">
        <f>MolFlow</f>
        <v>kmol/h</v>
      </c>
      <c r="CY2" s="9" t="str">
        <f>MassFlow</f>
        <v>kg/h</v>
      </c>
      <c r="CZ2" s="9" t="str">
        <f>ActFlow</f>
        <v>m3/h</v>
      </c>
      <c r="DA2" s="9" t="str">
        <f>Density</f>
        <v xml:space="preserve">kg/m3 </v>
      </c>
      <c r="DB2" s="9" t="str">
        <f>Viscosity</f>
        <v>mPa.s (cP)</v>
      </c>
      <c r="DC2" s="9" t="str">
        <f>ThermalCond</f>
        <v>W/m.K</v>
      </c>
      <c r="DD2" s="9" t="str">
        <f>MassCp</f>
        <v>kJ/kg.°C</v>
      </c>
      <c r="DE2" s="9" t="str">
        <f>SurfTension</f>
        <v>dyne/cm</v>
      </c>
    </row>
    <row r="3" spans="1:109" ht="22.5" x14ac:dyDescent="0.3">
      <c r="A3" s="12" t="s">
        <v>84</v>
      </c>
      <c r="B3" s="2"/>
      <c r="C3" s="27" t="s">
        <v>85</v>
      </c>
      <c r="D3" s="13" t="s">
        <v>86</v>
      </c>
      <c r="E3" s="2"/>
      <c r="F3" s="14">
        <v>3.0745494302412316E-2</v>
      </c>
      <c r="G3" s="14">
        <v>2.2014199399178178E-2</v>
      </c>
      <c r="H3" s="14">
        <v>4.077425867374973E-2</v>
      </c>
      <c r="I3" s="14">
        <v>4.8563299218557197E-3</v>
      </c>
      <c r="J3" s="14">
        <v>0.77105088154644275</v>
      </c>
      <c r="K3" s="14">
        <v>6.0387722484154915E-2</v>
      </c>
      <c r="L3" s="14">
        <v>3.2883077175707244E-2</v>
      </c>
      <c r="M3" s="14">
        <v>7.5327653448169505E-3</v>
      </c>
      <c r="N3" s="14">
        <v>9.1812425941201412E-3</v>
      </c>
      <c r="O3" s="14">
        <v>4.1888862019489083E-3</v>
      </c>
      <c r="P3" s="14">
        <v>2.7242614166876388E-3</v>
      </c>
      <c r="Q3" s="14">
        <v>3.0083130756168594E-3</v>
      </c>
      <c r="R3" s="14">
        <v>5.2971770994886253E-5</v>
      </c>
      <c r="S3" s="14">
        <v>2.0966050165266602E-4</v>
      </c>
      <c r="T3" s="14">
        <v>1.0213196988048285E-4</v>
      </c>
      <c r="U3" s="14">
        <v>6.2142327482857823E-5</v>
      </c>
      <c r="V3" s="14">
        <v>6.2109872544632315E-5</v>
      </c>
      <c r="W3" s="14">
        <v>2.9924806667996838E-5</v>
      </c>
      <c r="X3" s="14">
        <v>2.8128340789010939E-4</v>
      </c>
      <c r="Y3" s="14">
        <v>1.8129183110913365E-4</v>
      </c>
      <c r="Z3" s="14">
        <v>7.5149907684089168E-5</v>
      </c>
      <c r="AA3" s="14">
        <v>1.3434248899749484E-4</v>
      </c>
      <c r="AB3" s="14">
        <v>1.2272842456565136E-4</v>
      </c>
      <c r="AC3" s="14">
        <v>1.2383924379993325E-4</v>
      </c>
      <c r="AD3" s="14">
        <v>9.9096606253661572E-5</v>
      </c>
      <c r="AE3" s="14">
        <v>6.6300536653039646E-5</v>
      </c>
      <c r="AF3" s="14">
        <v>4.8869388560832201E-5</v>
      </c>
      <c r="AG3" s="14">
        <v>2.1066333534583119E-5</v>
      </c>
      <c r="AH3" s="14">
        <v>1.0086890757881209E-5</v>
      </c>
      <c r="AI3" s="14">
        <v>5.8466343627418975E-6</v>
      </c>
      <c r="AJ3" s="14">
        <v>3.1324112174055904E-3</v>
      </c>
      <c r="AK3" s="14">
        <v>1.5953558985141907E-3</v>
      </c>
      <c r="AL3" s="14">
        <v>3.380874864472289E-4</v>
      </c>
      <c r="AM3" s="14">
        <v>4.1155906740947468E-4</v>
      </c>
      <c r="AN3" s="14">
        <v>7.147400581107565E-4</v>
      </c>
      <c r="AO3" s="14">
        <v>4.4062573623504254E-4</v>
      </c>
      <c r="AP3" s="14">
        <v>3.2002502285820192E-4</v>
      </c>
      <c r="AQ3" s="14">
        <v>1.0304977651657235E-4</v>
      </c>
      <c r="AR3" s="14">
        <v>1.8913659347718198E-5</v>
      </c>
      <c r="AS3" s="14">
        <v>6.1119883209349296E-6</v>
      </c>
      <c r="AT3" s="14">
        <v>5.3217940528063642E-7</v>
      </c>
      <c r="AU3" s="14">
        <v>1.1056062636790964E-5</v>
      </c>
      <c r="AV3" s="14">
        <v>4.4118913438391417E-6</v>
      </c>
      <c r="AW3" s="14">
        <v>2.862296385012163E-6</v>
      </c>
      <c r="AX3" s="14">
        <v>1.5710385191888819E-5</v>
      </c>
      <c r="AY3" s="14">
        <v>4.2779377303406066E-5</v>
      </c>
      <c r="AZ3" s="14">
        <v>1.8573646474140468E-6</v>
      </c>
      <c r="BA3" s="14">
        <v>3.9310568978299978E-7</v>
      </c>
      <c r="BB3" s="14">
        <v>1.7006828139505301E-5</v>
      </c>
      <c r="BC3" s="14">
        <v>4.4236395251226372E-6</v>
      </c>
      <c r="BD3" s="14">
        <v>2.2718087654986265E-5</v>
      </c>
      <c r="BE3" s="14">
        <v>0</v>
      </c>
      <c r="BF3" s="14">
        <v>1.7590937908270022E-3</v>
      </c>
      <c r="BG3" s="14">
        <v>0</v>
      </c>
      <c r="BH3" s="14">
        <v>0</v>
      </c>
      <c r="BI3" s="14">
        <v>0</v>
      </c>
      <c r="BJ3" s="14">
        <v>0</v>
      </c>
      <c r="BK3" s="14">
        <v>0</v>
      </c>
      <c r="BL3" s="14">
        <v>0</v>
      </c>
      <c r="BM3" s="14"/>
      <c r="BN3" s="15">
        <f ca="1">SUM(OFFSET(INDIRECT(ADDRESS(7,COLUMN())),1,0):OFFSET(INDIRECT(ADDRESS(ROW()-2,COLUMN())),1,0))</f>
        <v>0</v>
      </c>
      <c r="BO3" s="16"/>
      <c r="BP3" s="16"/>
      <c r="BQ3" s="17">
        <v>20.399999999999999</v>
      </c>
      <c r="BR3" s="17">
        <v>2000</v>
      </c>
      <c r="BS3" s="18">
        <v>23157.708781886522</v>
      </c>
      <c r="BT3" s="18">
        <v>502303.27418219706</v>
      </c>
      <c r="BU3" s="17">
        <v>21.690542830173595</v>
      </c>
      <c r="BV3" s="17">
        <v>-4552.0944166045183</v>
      </c>
      <c r="BW3" s="19">
        <v>0.95384518668441232</v>
      </c>
      <c r="BX3" s="20"/>
      <c r="BY3" s="1"/>
      <c r="BZ3" s="18">
        <v>22088.869056241801</v>
      </c>
      <c r="CA3" s="18">
        <v>456187.35952037241</v>
      </c>
      <c r="CB3" s="18">
        <v>522278.85071268963</v>
      </c>
      <c r="CC3" s="18">
        <v>442.65751826336771</v>
      </c>
      <c r="CD3" s="17">
        <v>20.652363792770299</v>
      </c>
      <c r="CE3" s="17">
        <v>18.119600225164138</v>
      </c>
      <c r="CF3" s="21">
        <v>1.3470204642355683</v>
      </c>
      <c r="CG3" s="21">
        <v>2.0760615500563895</v>
      </c>
      <c r="CH3" s="21">
        <v>1.1680387819773685E-2</v>
      </c>
      <c r="CI3" s="21">
        <v>3.1245132028384026E-2</v>
      </c>
      <c r="CJ3" s="21">
        <v>0.93399022377714691</v>
      </c>
      <c r="CK3" s="1"/>
      <c r="CL3" s="1"/>
      <c r="CM3" s="18">
        <v>342.87400664043361</v>
      </c>
      <c r="CN3" s="18">
        <v>31226.684694206724</v>
      </c>
      <c r="CO3" s="19">
        <v>43.852684081405464</v>
      </c>
      <c r="CP3" s="17">
        <v>91.073350821118495</v>
      </c>
      <c r="CQ3" s="17">
        <v>712.08149166512578</v>
      </c>
      <c r="CR3" s="21">
        <v>2.0495056506026419</v>
      </c>
      <c r="CS3" s="21">
        <v>0.47513230383945787</v>
      </c>
      <c r="CT3" s="21">
        <v>0.11221683001120698</v>
      </c>
      <c r="CU3" s="17">
        <v>17.814710008083043</v>
      </c>
      <c r="CV3" s="1"/>
      <c r="CW3" s="1"/>
      <c r="CX3" s="18">
        <v>725.96571900428455</v>
      </c>
      <c r="CY3" s="18">
        <v>14889.229967617595</v>
      </c>
      <c r="CZ3" s="19">
        <v>14.409900896430718</v>
      </c>
      <c r="DA3" s="17">
        <v>1033.2638700732218</v>
      </c>
      <c r="DB3" s="21">
        <v>1.3562465826705918</v>
      </c>
      <c r="DC3" s="21">
        <v>0.58169820127976057</v>
      </c>
      <c r="DD3" s="21">
        <v>3.9964505598453708</v>
      </c>
      <c r="DE3" s="17">
        <v>68.121328183045222</v>
      </c>
    </row>
    <row r="4" spans="1:109" ht="22.5" x14ac:dyDescent="0.3">
      <c r="A4" s="12" t="s">
        <v>87</v>
      </c>
      <c r="B4" s="2"/>
      <c r="C4" s="27" t="s">
        <v>85</v>
      </c>
      <c r="D4" s="13" t="s">
        <v>88</v>
      </c>
      <c r="E4" s="2"/>
      <c r="F4" s="14">
        <v>1.2409963069676942E-3</v>
      </c>
      <c r="G4" s="14">
        <v>2.3066298769039425E-2</v>
      </c>
      <c r="H4" s="14">
        <v>4.2566870836214854E-2</v>
      </c>
      <c r="I4" s="14">
        <v>5.0181413950174131E-3</v>
      </c>
      <c r="J4" s="14">
        <v>0.80701638771866469</v>
      </c>
      <c r="K4" s="14">
        <v>6.2745128549445792E-2</v>
      </c>
      <c r="L4" s="14">
        <v>3.3451354980497297E-2</v>
      </c>
      <c r="M4" s="14">
        <v>7.3636706860103927E-3</v>
      </c>
      <c r="N4" s="14">
        <v>8.7217378181979333E-3</v>
      </c>
      <c r="O4" s="14">
        <v>3.5235214745600054E-3</v>
      </c>
      <c r="P4" s="14">
        <v>2.1456239763313714E-3</v>
      </c>
      <c r="Q4" s="14">
        <v>1.5613279755499821E-3</v>
      </c>
      <c r="R4" s="14">
        <v>2.4892809002014686E-5</v>
      </c>
      <c r="S4" s="14">
        <v>4.3744071892826145E-5</v>
      </c>
      <c r="T4" s="14">
        <v>8.6669816622751069E-6</v>
      </c>
      <c r="U4" s="14">
        <v>4.4715232108559374E-6</v>
      </c>
      <c r="V4" s="14">
        <v>4.4485163710258845E-6</v>
      </c>
      <c r="W4" s="14">
        <v>1.9951652405364637E-6</v>
      </c>
      <c r="X4" s="14">
        <v>5.5758320434198073E-5</v>
      </c>
      <c r="Y4" s="14">
        <v>2.6380269202365489E-5</v>
      </c>
      <c r="Z4" s="14">
        <v>4.1287431832216419E-6</v>
      </c>
      <c r="AA4" s="14">
        <v>2.5971836558840508E-6</v>
      </c>
      <c r="AB4" s="14">
        <v>6.1998637255214976E-7</v>
      </c>
      <c r="AC4" s="14">
        <v>2.4349188907060034E-7</v>
      </c>
      <c r="AD4" s="14">
        <v>8.5665776256325764E-8</v>
      </c>
      <c r="AE4" s="14">
        <v>1.940453711396086E-8</v>
      </c>
      <c r="AF4" s="14">
        <v>3.4219383448224658E-9</v>
      </c>
      <c r="AG4" s="14">
        <v>3.8681094993846813E-10</v>
      </c>
      <c r="AH4" s="14">
        <v>2.7984417698587755E-11</v>
      </c>
      <c r="AI4" s="14">
        <v>4.2641521364459689E-12</v>
      </c>
      <c r="AJ4" s="14">
        <v>1.1149089204008091E-3</v>
      </c>
      <c r="AK4" s="14">
        <v>1.8867762399520587E-4</v>
      </c>
      <c r="AL4" s="14">
        <v>1.7359150149221782E-5</v>
      </c>
      <c r="AM4" s="14">
        <v>1.0602866576819945E-5</v>
      </c>
      <c r="AN4" s="14">
        <v>4.2449720094039106E-6</v>
      </c>
      <c r="AO4" s="14">
        <v>1.8598124556007379E-7</v>
      </c>
      <c r="AP4" s="14">
        <v>1.5218917779482274E-8</v>
      </c>
      <c r="AQ4" s="14">
        <v>4.2476212265705599E-10</v>
      </c>
      <c r="AR4" s="14">
        <v>3.7603897006972112E-13</v>
      </c>
      <c r="AS4" s="14">
        <v>1.4408046070826149E-15</v>
      </c>
      <c r="AT4" s="14">
        <v>1.5371182982073269E-18</v>
      </c>
      <c r="AU4" s="14">
        <v>1.0676569470407378E-5</v>
      </c>
      <c r="AV4" s="14">
        <v>3.7515387945957775E-6</v>
      </c>
      <c r="AW4" s="14">
        <v>2.3262179677486707E-6</v>
      </c>
      <c r="AX4" s="14">
        <v>1.3796712786584899E-5</v>
      </c>
      <c r="AY4" s="14">
        <v>2.333856912995424E-5</v>
      </c>
      <c r="AZ4" s="14">
        <v>1.0507231130256685E-6</v>
      </c>
      <c r="BA4" s="14">
        <v>1.2459121320949868E-7</v>
      </c>
      <c r="BB4" s="14">
        <v>5.320417393642941E-6</v>
      </c>
      <c r="BC4" s="14">
        <v>9.9103454632158291E-7</v>
      </c>
      <c r="BD4" s="14">
        <v>2.9268981718168503E-6</v>
      </c>
      <c r="BE4" s="14">
        <v>0</v>
      </c>
      <c r="BF4" s="14">
        <v>5.8510905339571943E-7</v>
      </c>
      <c r="BG4" s="14">
        <v>0</v>
      </c>
      <c r="BH4" s="14">
        <v>0</v>
      </c>
      <c r="BI4" s="14">
        <v>0</v>
      </c>
      <c r="BJ4" s="14">
        <v>0</v>
      </c>
      <c r="BK4" s="14">
        <v>0</v>
      </c>
      <c r="BL4" s="14">
        <v>0</v>
      </c>
      <c r="BM4" s="14"/>
      <c r="BN4" s="15">
        <f ca="1">SUM(OFFSET(INDIRECT(ADDRESS(7,COLUMN())),1,0):OFFSET(INDIRECT(ADDRESS(ROW()-2,COLUMN())),1,0))</f>
        <v>0</v>
      </c>
      <c r="BO4" s="16"/>
      <c r="BP4" s="16"/>
      <c r="BQ4" s="17">
        <v>20.216534144000889</v>
      </c>
      <c r="BR4" s="17">
        <v>1970</v>
      </c>
      <c r="BS4" s="18">
        <v>22090.468478916511</v>
      </c>
      <c r="BT4" s="18">
        <v>456250.43773184792</v>
      </c>
      <c r="BU4" s="17">
        <v>20.653723942853475</v>
      </c>
      <c r="BV4" s="17">
        <v>-4385.1668490702605</v>
      </c>
      <c r="BW4" s="19">
        <v>1</v>
      </c>
      <c r="BX4" s="20"/>
      <c r="BY4" s="1"/>
      <c r="BZ4" s="18">
        <v>22090.468478916511</v>
      </c>
      <c r="CA4" s="18">
        <v>456250.43773184792</v>
      </c>
      <c r="CB4" s="18">
        <v>522316.66815975873</v>
      </c>
      <c r="CC4" s="18">
        <v>442.68957044630372</v>
      </c>
      <c r="CD4" s="17">
        <v>20.653723942853475</v>
      </c>
      <c r="CE4" s="17">
        <v>17.844249339259601</v>
      </c>
      <c r="CF4" s="21">
        <v>1.3458333270749891</v>
      </c>
      <c r="CG4" s="21">
        <v>2.0732844019363346</v>
      </c>
      <c r="CH4" s="21">
        <v>1.1665655083183016E-2</v>
      </c>
      <c r="CI4" s="21">
        <v>3.1191975647881794E-2</v>
      </c>
      <c r="CJ4" s="21">
        <v>0.93482217427641234</v>
      </c>
      <c r="CK4" s="1"/>
      <c r="CL4" s="1"/>
      <c r="CM4" s="18">
        <v>0</v>
      </c>
      <c r="CN4" s="18">
        <v>0</v>
      </c>
      <c r="CO4" s="19">
        <v>0</v>
      </c>
      <c r="CP4" s="17">
        <v>91.301113969023675</v>
      </c>
      <c r="CQ4" s="17">
        <v>712.77656991516312</v>
      </c>
      <c r="CR4" s="21">
        <v>2.0477037558320115</v>
      </c>
      <c r="CS4" s="21">
        <v>0.47842596469405657</v>
      </c>
      <c r="CT4" s="21">
        <v>0.1124098767721584</v>
      </c>
      <c r="CU4" s="17">
        <v>17.884809540828719</v>
      </c>
      <c r="CV4" s="1"/>
      <c r="CW4" s="1"/>
      <c r="CX4" s="18">
        <v>0</v>
      </c>
      <c r="CY4" s="18">
        <v>0</v>
      </c>
      <c r="CZ4" s="19">
        <v>0</v>
      </c>
      <c r="DA4" s="17">
        <v>1033.3933041859887</v>
      </c>
      <c r="DB4" s="21">
        <v>1.3616182125458161</v>
      </c>
      <c r="DC4" s="21">
        <v>0.58146519027401278</v>
      </c>
      <c r="DD4" s="21">
        <v>3.9963805286529861</v>
      </c>
      <c r="DE4" s="17">
        <v>68.150113824760254</v>
      </c>
    </row>
    <row r="5" spans="1:109" ht="33.75" x14ac:dyDescent="0.3">
      <c r="A5" s="12" t="s">
        <v>89</v>
      </c>
      <c r="B5" s="2"/>
      <c r="C5" s="27" t="s">
        <v>85</v>
      </c>
      <c r="D5" s="13" t="s">
        <v>90</v>
      </c>
      <c r="E5" s="2"/>
      <c r="F5" s="14">
        <v>1.2409963069676942E-3</v>
      </c>
      <c r="G5" s="14">
        <v>2.3066298769039425E-2</v>
      </c>
      <c r="H5" s="14">
        <v>4.2566870836214854E-2</v>
      </c>
      <c r="I5" s="14">
        <v>5.0181413950174131E-3</v>
      </c>
      <c r="J5" s="14">
        <v>0.80701638771866469</v>
      </c>
      <c r="K5" s="14">
        <v>6.2745128549445792E-2</v>
      </c>
      <c r="L5" s="14">
        <v>3.3451354980497297E-2</v>
      </c>
      <c r="M5" s="14">
        <v>7.3636706860103927E-3</v>
      </c>
      <c r="N5" s="14">
        <v>8.7217378181979333E-3</v>
      </c>
      <c r="O5" s="14">
        <v>3.5235214745600054E-3</v>
      </c>
      <c r="P5" s="14">
        <v>2.1456239763313714E-3</v>
      </c>
      <c r="Q5" s="14">
        <v>1.5613279755499821E-3</v>
      </c>
      <c r="R5" s="14">
        <v>2.4892809002014686E-5</v>
      </c>
      <c r="S5" s="14">
        <v>4.3744071892826145E-5</v>
      </c>
      <c r="T5" s="14">
        <v>8.6669816622751069E-6</v>
      </c>
      <c r="U5" s="14">
        <v>4.4715232108559374E-6</v>
      </c>
      <c r="V5" s="14">
        <v>4.4485163710258845E-6</v>
      </c>
      <c r="W5" s="14">
        <v>1.9951652405364637E-6</v>
      </c>
      <c r="X5" s="14">
        <v>5.5758320434198073E-5</v>
      </c>
      <c r="Y5" s="14">
        <v>2.6380269202365489E-5</v>
      </c>
      <c r="Z5" s="14">
        <v>4.1287431832216419E-6</v>
      </c>
      <c r="AA5" s="14">
        <v>2.5971836558840508E-6</v>
      </c>
      <c r="AB5" s="14">
        <v>6.1998637255214976E-7</v>
      </c>
      <c r="AC5" s="14">
        <v>2.4349188907060034E-7</v>
      </c>
      <c r="AD5" s="14">
        <v>8.5665776256325764E-8</v>
      </c>
      <c r="AE5" s="14">
        <v>1.940453711396086E-8</v>
      </c>
      <c r="AF5" s="14">
        <v>3.4219383448224658E-9</v>
      </c>
      <c r="AG5" s="14">
        <v>3.8681094993846813E-10</v>
      </c>
      <c r="AH5" s="14">
        <v>2.7984417698587755E-11</v>
      </c>
      <c r="AI5" s="14">
        <v>4.2641521364459689E-12</v>
      </c>
      <c r="AJ5" s="14">
        <v>1.1149089204008091E-3</v>
      </c>
      <c r="AK5" s="14">
        <v>1.8867762399520587E-4</v>
      </c>
      <c r="AL5" s="14">
        <v>1.7359150149221782E-5</v>
      </c>
      <c r="AM5" s="14">
        <v>1.0602866576819945E-5</v>
      </c>
      <c r="AN5" s="14">
        <v>4.2449720094039106E-6</v>
      </c>
      <c r="AO5" s="14">
        <v>1.8598124556007379E-7</v>
      </c>
      <c r="AP5" s="14">
        <v>1.5218917779482274E-8</v>
      </c>
      <c r="AQ5" s="14">
        <v>4.2476212265705599E-10</v>
      </c>
      <c r="AR5" s="14">
        <v>3.7603897006972112E-13</v>
      </c>
      <c r="AS5" s="14">
        <v>1.4408046070826149E-15</v>
      </c>
      <c r="AT5" s="14">
        <v>1.5371182982073269E-18</v>
      </c>
      <c r="AU5" s="14">
        <v>1.0676569470407378E-5</v>
      </c>
      <c r="AV5" s="14">
        <v>3.7515387945957775E-6</v>
      </c>
      <c r="AW5" s="14">
        <v>2.3262179677486707E-6</v>
      </c>
      <c r="AX5" s="14">
        <v>1.3796712786584899E-5</v>
      </c>
      <c r="AY5" s="14">
        <v>2.333856912995424E-5</v>
      </c>
      <c r="AZ5" s="14">
        <v>1.0507231130256685E-6</v>
      </c>
      <c r="BA5" s="14">
        <v>1.2459121320949868E-7</v>
      </c>
      <c r="BB5" s="14">
        <v>5.320417393642941E-6</v>
      </c>
      <c r="BC5" s="14">
        <v>9.9103454632158291E-7</v>
      </c>
      <c r="BD5" s="14">
        <v>2.9268981718168503E-6</v>
      </c>
      <c r="BE5" s="14">
        <v>0</v>
      </c>
      <c r="BF5" s="14">
        <v>5.8510905339571943E-7</v>
      </c>
      <c r="BG5" s="14">
        <v>0</v>
      </c>
      <c r="BH5" s="14">
        <v>0</v>
      </c>
      <c r="BI5" s="14">
        <v>0</v>
      </c>
      <c r="BJ5" s="14">
        <v>0</v>
      </c>
      <c r="BK5" s="14">
        <v>0</v>
      </c>
      <c r="BL5" s="14">
        <v>0</v>
      </c>
      <c r="BM5" s="14"/>
      <c r="BN5" s="15">
        <f ca="1">SUM(OFFSET(INDIRECT(ADDRESS(7,COLUMN())),1,0):OFFSET(INDIRECT(ADDRESS(ROW()-2,COLUMN())),1,0))</f>
        <v>0</v>
      </c>
      <c r="BO5" s="16"/>
      <c r="BP5" s="16"/>
      <c r="BQ5" s="17">
        <v>19.594080178366937</v>
      </c>
      <c r="BR5" s="17">
        <v>1870</v>
      </c>
      <c r="BS5" s="18">
        <v>22090.468478916511</v>
      </c>
      <c r="BT5" s="18">
        <v>456250.43773184792</v>
      </c>
      <c r="BU5" s="17">
        <v>20.653723942853475</v>
      </c>
      <c r="BV5" s="17">
        <v>-4385.1668490702614</v>
      </c>
      <c r="BW5" s="19">
        <v>0.99999997341250801</v>
      </c>
      <c r="BX5" s="20"/>
      <c r="BY5" s="1"/>
      <c r="BZ5" s="18">
        <v>22090.467891586359</v>
      </c>
      <c r="CA5" s="18">
        <v>456250.38390362693</v>
      </c>
      <c r="CB5" s="18">
        <v>522316.65427266853</v>
      </c>
      <c r="CC5" s="18">
        <v>442.68955867629836</v>
      </c>
      <c r="CD5" s="17">
        <v>20.653722055267103</v>
      </c>
      <c r="CE5" s="17">
        <v>16.923222496773313</v>
      </c>
      <c r="CF5" s="21">
        <v>1.341918799469447</v>
      </c>
      <c r="CG5" s="21">
        <v>2.0640912086147871</v>
      </c>
      <c r="CH5" s="21">
        <v>1.1616425100007348E-2</v>
      </c>
      <c r="CI5" s="21">
        <v>3.1016246357698715E-2</v>
      </c>
      <c r="CJ5" s="21">
        <v>0.93765271036174525</v>
      </c>
      <c r="CK5" s="1"/>
      <c r="CL5" s="1"/>
      <c r="CM5" s="18">
        <v>5.873301536459323E-4</v>
      </c>
      <c r="CN5" s="18">
        <v>5.38282212691105E-2</v>
      </c>
      <c r="CO5" s="19">
        <v>7.5337627051947042E-5</v>
      </c>
      <c r="CP5" s="17">
        <v>91.649000029990717</v>
      </c>
      <c r="CQ5" s="17">
        <v>714.493187209025</v>
      </c>
      <c r="CR5" s="21">
        <v>2.0418835220864149</v>
      </c>
      <c r="CS5" s="21">
        <v>0.4815982614034951</v>
      </c>
      <c r="CT5" s="21">
        <v>0.1130685799479111</v>
      </c>
      <c r="CU5" s="17">
        <v>18.072141863440208</v>
      </c>
      <c r="CV5" s="1"/>
      <c r="CW5" s="1"/>
      <c r="CX5" s="18"/>
      <c r="CY5" s="18"/>
      <c r="CZ5" s="19"/>
      <c r="DA5" s="17"/>
      <c r="DB5" s="21"/>
      <c r="DC5" s="21"/>
      <c r="DD5" s="21"/>
      <c r="DE5" s="17"/>
    </row>
    <row r="6" spans="1:109" ht="45" x14ac:dyDescent="0.3">
      <c r="A6" s="12" t="s">
        <v>91</v>
      </c>
      <c r="B6" s="2"/>
      <c r="C6" s="27" t="s">
        <v>85</v>
      </c>
      <c r="D6" s="13" t="s">
        <v>92</v>
      </c>
      <c r="E6" s="2"/>
      <c r="F6" s="14">
        <v>1.3588769511524263E-3</v>
      </c>
      <c r="G6" s="14">
        <v>2.285594347273457E-2</v>
      </c>
      <c r="H6" s="14">
        <v>4.4023897756215111E-2</v>
      </c>
      <c r="I6" s="14">
        <v>5.0858923831894999E-3</v>
      </c>
      <c r="J6" s="14">
        <v>0.80504080851980286</v>
      </c>
      <c r="K6" s="14">
        <v>6.2706079556720903E-2</v>
      </c>
      <c r="L6" s="14">
        <v>3.3540036993977895E-2</v>
      </c>
      <c r="M6" s="14">
        <v>7.4700944753588261E-3</v>
      </c>
      <c r="N6" s="14">
        <v>8.8842404677576033E-3</v>
      </c>
      <c r="O6" s="14">
        <v>3.5993159745543553E-3</v>
      </c>
      <c r="P6" s="14">
        <v>2.1984938149135812E-3</v>
      </c>
      <c r="Q6" s="14">
        <v>1.6029853844256813E-3</v>
      </c>
      <c r="R6" s="14">
        <v>2.5449659330261181E-5</v>
      </c>
      <c r="S6" s="14">
        <v>4.5133345309162723E-5</v>
      </c>
      <c r="T6" s="14">
        <v>8.8626557901740134E-6</v>
      </c>
      <c r="U6" s="14">
        <v>4.5786829952433807E-6</v>
      </c>
      <c r="V6" s="14">
        <v>4.5555272517485159E-6</v>
      </c>
      <c r="W6" s="14">
        <v>2.043226677714628E-6</v>
      </c>
      <c r="X6" s="14">
        <v>5.6756585188668055E-5</v>
      </c>
      <c r="Y6" s="14">
        <v>2.690091534877018E-5</v>
      </c>
      <c r="Z6" s="14">
        <v>4.2325214567299802E-6</v>
      </c>
      <c r="AA6" s="14">
        <v>2.6788691758345845E-6</v>
      </c>
      <c r="AB6" s="14">
        <v>6.4527364326790401E-7</v>
      </c>
      <c r="AC6" s="14">
        <v>2.5539040333679189E-7</v>
      </c>
      <c r="AD6" s="14">
        <v>9.0560536280647013E-8</v>
      </c>
      <c r="AE6" s="14">
        <v>2.0753971347228748E-8</v>
      </c>
      <c r="AF6" s="14">
        <v>3.726591992783323E-9</v>
      </c>
      <c r="AG6" s="14">
        <v>4.300608933936604E-10</v>
      </c>
      <c r="AH6" s="14">
        <v>3.2219359336193884E-11</v>
      </c>
      <c r="AI6" s="14">
        <v>5.0651062900184567E-12</v>
      </c>
      <c r="AJ6" s="14">
        <v>1.13150336438933E-3</v>
      </c>
      <c r="AK6" s="14">
        <v>1.9266579024824077E-4</v>
      </c>
      <c r="AL6" s="14">
        <v>1.7815725038375025E-5</v>
      </c>
      <c r="AM6" s="14">
        <v>1.0932914291588827E-5</v>
      </c>
      <c r="AN6" s="14">
        <v>4.4984440202265966E-6</v>
      </c>
      <c r="AO6" s="14">
        <v>2.0080210006602182E-7</v>
      </c>
      <c r="AP6" s="14">
        <v>1.7100293760469504E-8</v>
      </c>
      <c r="AQ6" s="14">
        <v>5.1012276582702924E-10</v>
      </c>
      <c r="AR6" s="14">
        <v>5.6307503924343977E-13</v>
      </c>
      <c r="AS6" s="14">
        <v>2.5712867562793247E-15</v>
      </c>
      <c r="AT6" s="14">
        <v>3.1073116329769772E-18</v>
      </c>
      <c r="AU6" s="14">
        <v>1.1196690016084825E-5</v>
      </c>
      <c r="AV6" s="14">
        <v>3.902091852335785E-6</v>
      </c>
      <c r="AW6" s="14">
        <v>2.3955515484393704E-6</v>
      </c>
      <c r="AX6" s="14">
        <v>1.3853519028847212E-5</v>
      </c>
      <c r="AY6" s="14">
        <v>2.4285340872680399E-5</v>
      </c>
      <c r="AZ6" s="14">
        <v>1.0623297039880849E-6</v>
      </c>
      <c r="BA6" s="14">
        <v>1.2855323499483967E-7</v>
      </c>
      <c r="BB6" s="14">
        <v>5.4020868721015865E-6</v>
      </c>
      <c r="BC6" s="14">
        <v>1.0088448400173307E-6</v>
      </c>
      <c r="BD6" s="14">
        <v>2.9857857607312053E-6</v>
      </c>
      <c r="BE6" s="14">
        <v>3.6087502044266671E-29</v>
      </c>
      <c r="BF6" s="14">
        <v>5.8148920778858702E-7</v>
      </c>
      <c r="BG6" s="14">
        <v>7.7551740728763689E-6</v>
      </c>
      <c r="BH6" s="14">
        <v>0</v>
      </c>
      <c r="BI6" s="14">
        <v>1.5419501439630852E-5</v>
      </c>
      <c r="BJ6" s="14">
        <v>3.0081287431937781E-6</v>
      </c>
      <c r="BK6" s="14">
        <v>2.9645308751301378E-7</v>
      </c>
      <c r="BL6" s="14">
        <v>2.0989682962765528E-7</v>
      </c>
      <c r="BM6" s="14"/>
      <c r="BN6" s="15">
        <f ca="1">SUM(OFFSET(INDIRECT(ADDRESS(7,COLUMN())),1,0):OFFSET(INDIRECT(ADDRESS(ROW()-2,COLUMN())),1,0))</f>
        <v>0</v>
      </c>
      <c r="BO6" s="16"/>
      <c r="BP6" s="16"/>
      <c r="BQ6" s="17">
        <v>19.970169633595617</v>
      </c>
      <c r="BR6" s="17">
        <v>1870</v>
      </c>
      <c r="BS6" s="18">
        <v>22352.356366381715</v>
      </c>
      <c r="BT6" s="18">
        <v>463164.40865271818</v>
      </c>
      <c r="BU6" s="17">
        <v>20.721055134452168</v>
      </c>
      <c r="BV6" s="17">
        <v>-4395.9631714722445</v>
      </c>
      <c r="BW6" s="19">
        <v>0.99997091894772128</v>
      </c>
      <c r="BX6" s="20"/>
      <c r="BY6" s="1"/>
      <c r="BZ6" s="18">
        <v>22351.706336337673</v>
      </c>
      <c r="CA6" s="18">
        <v>463151.83298239327</v>
      </c>
      <c r="CB6" s="18">
        <v>528493.48996033054</v>
      </c>
      <c r="CC6" s="18">
        <v>447.92473668990164</v>
      </c>
      <c r="CD6" s="17">
        <v>20.721095115205451</v>
      </c>
      <c r="CE6" s="17">
        <v>16.956593851240736</v>
      </c>
      <c r="CF6" s="21">
        <v>1.3412600854393952</v>
      </c>
      <c r="CG6" s="21">
        <v>2.0605226748929297</v>
      </c>
      <c r="CH6" s="21">
        <v>1.163298811076516E-2</v>
      </c>
      <c r="CI6" s="21">
        <v>3.1019661910040065E-2</v>
      </c>
      <c r="CJ6" s="21">
        <v>0.93765538896305745</v>
      </c>
      <c r="CK6" s="1"/>
      <c r="CL6" s="1"/>
      <c r="CM6" s="18">
        <v>6.3160194637908191E-3</v>
      </c>
      <c r="CN6" s="18">
        <v>0.5708167475444953</v>
      </c>
      <c r="CO6" s="19">
        <v>8.0246201398667292E-4</v>
      </c>
      <c r="CP6" s="17">
        <v>90.376027309120445</v>
      </c>
      <c r="CQ6" s="17">
        <v>711.331798384634</v>
      </c>
      <c r="CR6" s="21">
        <v>2.0467077800470488</v>
      </c>
      <c r="CS6" s="21">
        <v>0.45822733487581158</v>
      </c>
      <c r="CT6" s="21">
        <v>0.11267085308135273</v>
      </c>
      <c r="CU6" s="17">
        <v>17.834868108908452</v>
      </c>
      <c r="CV6" s="1"/>
      <c r="CW6" s="1"/>
      <c r="CX6" s="18">
        <v>0.64371402458060056</v>
      </c>
      <c r="CY6" s="18">
        <v>12.004853577802542</v>
      </c>
      <c r="CZ6" s="19">
        <v>1.1794339491250888E-2</v>
      </c>
      <c r="DA6" s="17">
        <v>1017.8487389402191</v>
      </c>
      <c r="DB6" s="21">
        <v>1.0898715688419358</v>
      </c>
      <c r="DC6" s="21">
        <v>0.59792304836261123</v>
      </c>
      <c r="DD6" s="21">
        <v>4.223905211113661</v>
      </c>
      <c r="DE6" s="17">
        <v>71.602359326506615</v>
      </c>
    </row>
    <row r="7" spans="1:109" ht="33.75" x14ac:dyDescent="0.3">
      <c r="A7" s="12" t="s">
        <v>93</v>
      </c>
      <c r="B7" s="2"/>
      <c r="C7" s="27" t="s">
        <v>85</v>
      </c>
      <c r="D7" s="13" t="s">
        <v>94</v>
      </c>
      <c r="E7" s="2"/>
      <c r="F7" s="14">
        <v>1.3309567550381944E-3</v>
      </c>
      <c r="G7" s="14">
        <v>2.2856598341265608E-2</v>
      </c>
      <c r="H7" s="14">
        <v>4.4025143597969066E-2</v>
      </c>
      <c r="I7" s="14">
        <v>5.0860324068357715E-3</v>
      </c>
      <c r="J7" s="14">
        <v>0.80506386511157135</v>
      </c>
      <c r="K7" s="14">
        <v>6.2707867217574764E-2</v>
      </c>
      <c r="L7" s="14">
        <v>3.3540980070762852E-2</v>
      </c>
      <c r="M7" s="14">
        <v>7.4702988116077682E-3</v>
      </c>
      <c r="N7" s="14">
        <v>8.884478446679998E-3</v>
      </c>
      <c r="O7" s="14">
        <v>3.5994029526367388E-3</v>
      </c>
      <c r="P7" s="14">
        <v>2.198543522675791E-3</v>
      </c>
      <c r="Q7" s="14">
        <v>1.6030012071479092E-3</v>
      </c>
      <c r="R7" s="14">
        <v>2.5449816776519693E-5</v>
      </c>
      <c r="S7" s="14">
        <v>4.5131298623798702E-5</v>
      </c>
      <c r="T7" s="14">
        <v>8.8610459000405064E-6</v>
      </c>
      <c r="U7" s="14">
        <v>4.5776624332278059E-6</v>
      </c>
      <c r="V7" s="14">
        <v>4.5545060921072461E-6</v>
      </c>
      <c r="W7" s="14">
        <v>2.0427280078061598E-6</v>
      </c>
      <c r="X7" s="14">
        <v>5.6753674929481807E-5</v>
      </c>
      <c r="Y7" s="14">
        <v>2.689856268555876E-5</v>
      </c>
      <c r="Z7" s="14">
        <v>4.2312008254787542E-6</v>
      </c>
      <c r="AA7" s="14">
        <v>2.6762436939613645E-6</v>
      </c>
      <c r="AB7" s="14">
        <v>6.4275588031299069E-7</v>
      </c>
      <c r="AC7" s="14">
        <v>2.5281211269659898E-7</v>
      </c>
      <c r="AD7" s="14">
        <v>8.8491828110377109E-8</v>
      </c>
      <c r="AE7" s="14">
        <v>1.940435810946325E-8</v>
      </c>
      <c r="AF7" s="14">
        <v>2.8824254787251063E-9</v>
      </c>
      <c r="AG7" s="14">
        <v>2.0247441744283539E-10</v>
      </c>
      <c r="AH7" s="14">
        <v>3.7922549631482961E-12</v>
      </c>
      <c r="AI7" s="14">
        <v>1.7069520164161515E-13</v>
      </c>
      <c r="AJ7" s="14">
        <v>1.1314950546668318E-3</v>
      </c>
      <c r="AK7" s="14">
        <v>1.9264306812040268E-4</v>
      </c>
      <c r="AL7" s="14">
        <v>1.7809753067732059E-5</v>
      </c>
      <c r="AM7" s="14">
        <v>1.092506259061858E-5</v>
      </c>
      <c r="AN7" s="14">
        <v>4.4836485775413592E-6</v>
      </c>
      <c r="AO7" s="14">
        <v>1.9166784951161767E-7</v>
      </c>
      <c r="AP7" s="14">
        <v>1.1977377570592528E-8</v>
      </c>
      <c r="AQ7" s="14">
        <v>8.5204885151989445E-11</v>
      </c>
      <c r="AR7" s="14">
        <v>5.3353467221941259E-16</v>
      </c>
      <c r="AS7" s="14">
        <v>2.8402882037293907E-20</v>
      </c>
      <c r="AT7" s="14">
        <v>4.1360446456218847E-25</v>
      </c>
      <c r="AU7" s="14">
        <v>1.1196987387766424E-5</v>
      </c>
      <c r="AV7" s="14">
        <v>3.9021873965448405E-6</v>
      </c>
      <c r="AW7" s="14">
        <v>2.3956075339250965E-6</v>
      </c>
      <c r="AX7" s="14">
        <v>1.3853814960898723E-5</v>
      </c>
      <c r="AY7" s="14">
        <v>2.4285631945312854E-5</v>
      </c>
      <c r="AZ7" s="14">
        <v>1.0623435724229323E-6</v>
      </c>
      <c r="BA7" s="14">
        <v>1.2855146676149902E-7</v>
      </c>
      <c r="BB7" s="14">
        <v>5.4020083416415391E-6</v>
      </c>
      <c r="BC7" s="14">
        <v>1.0088056104470856E-6</v>
      </c>
      <c r="BD7" s="14">
        <v>2.985477263907422E-6</v>
      </c>
      <c r="BE7" s="14">
        <v>3.5970876881794157E-29</v>
      </c>
      <c r="BF7" s="14">
        <v>1.7835089185483426E-7</v>
      </c>
      <c r="BG7" s="14">
        <v>7.7553926891418437E-6</v>
      </c>
      <c r="BH7" s="14">
        <v>0</v>
      </c>
      <c r="BI7" s="14">
        <v>1.5419102464712048E-5</v>
      </c>
      <c r="BJ7" s="14">
        <v>3.0077250112911022E-6</v>
      </c>
      <c r="BK7" s="14">
        <v>2.9632410272793959E-7</v>
      </c>
      <c r="BL7" s="14">
        <v>2.0963712878510925E-7</v>
      </c>
      <c r="BM7" s="14"/>
      <c r="BN7" s="15">
        <f ca="1">SUM(OFFSET(INDIRECT(ADDRESS(7,COLUMN())),1,0):OFFSET(INDIRECT(ADDRESS(ROW()-2,COLUMN())),1,0))</f>
        <v>0</v>
      </c>
      <c r="BO7" s="16"/>
      <c r="BP7" s="16"/>
      <c r="BQ7" s="17">
        <v>19.938464155075224</v>
      </c>
      <c r="BR7" s="17">
        <v>1865</v>
      </c>
      <c r="BS7" s="18">
        <v>22351.715572429217</v>
      </c>
      <c r="BT7" s="18">
        <v>463151.99177045678</v>
      </c>
      <c r="BU7" s="17">
        <v>20.721093656978773</v>
      </c>
      <c r="BV7" s="17">
        <v>-4395.6852581117118</v>
      </c>
      <c r="BW7" s="19">
        <v>1</v>
      </c>
      <c r="BX7" s="20"/>
      <c r="BY7" s="1"/>
      <c r="BZ7" s="18">
        <v>22351.715572429217</v>
      </c>
      <c r="CA7" s="18">
        <v>463151.99177045678</v>
      </c>
      <c r="CB7" s="18">
        <v>528493.70834250597</v>
      </c>
      <c r="CC7" s="18">
        <v>447.92492177974719</v>
      </c>
      <c r="CD7" s="17">
        <v>20.721093656978773</v>
      </c>
      <c r="CE7" s="17">
        <v>16.910514247923867</v>
      </c>
      <c r="CF7" s="21">
        <v>1.3410655247968462</v>
      </c>
      <c r="CG7" s="21">
        <v>2.0600634660776556</v>
      </c>
      <c r="CH7" s="21">
        <v>1.1630507544592014E-2</v>
      </c>
      <c r="CI7" s="21">
        <v>3.1010816198444625E-2</v>
      </c>
      <c r="CJ7" s="21">
        <v>0.93779785382397418</v>
      </c>
      <c r="CK7" s="1"/>
      <c r="CL7" s="1"/>
      <c r="CM7" s="18">
        <v>0</v>
      </c>
      <c r="CN7" s="18">
        <v>0</v>
      </c>
      <c r="CO7" s="19">
        <v>0</v>
      </c>
      <c r="CP7" s="17">
        <v>90.415922854364936</v>
      </c>
      <c r="CQ7" s="17">
        <v>711.46073847845764</v>
      </c>
      <c r="CR7" s="21">
        <v>2.0463695180371015</v>
      </c>
      <c r="CS7" s="21">
        <v>0.45874685802287191</v>
      </c>
      <c r="CT7" s="21">
        <v>0.11270689054274749</v>
      </c>
      <c r="CU7" s="17">
        <v>17.847094959958756</v>
      </c>
      <c r="CV7" s="1"/>
      <c r="CW7" s="1"/>
      <c r="CX7" s="18">
        <v>0</v>
      </c>
      <c r="CY7" s="18">
        <v>0</v>
      </c>
      <c r="CZ7" s="19">
        <v>0</v>
      </c>
      <c r="DA7" s="17">
        <v>1017.9325276670186</v>
      </c>
      <c r="DB7" s="21">
        <v>1.0915126014457719</v>
      </c>
      <c r="DC7" s="21">
        <v>0.59781777942320968</v>
      </c>
      <c r="DD7" s="21">
        <v>4.2230314991515563</v>
      </c>
      <c r="DE7" s="17">
        <v>71.594101542894208</v>
      </c>
    </row>
    <row r="8" spans="1:109" ht="33.75" x14ac:dyDescent="0.3">
      <c r="A8" s="12" t="s">
        <v>95</v>
      </c>
      <c r="B8" s="2"/>
      <c r="C8" s="27" t="s">
        <v>85</v>
      </c>
      <c r="D8" s="13" t="s">
        <v>96</v>
      </c>
      <c r="E8" s="2"/>
      <c r="F8" s="14">
        <v>1.3309567550381944E-3</v>
      </c>
      <c r="G8" s="14">
        <v>2.2856598341265608E-2</v>
      </c>
      <c r="H8" s="14">
        <v>4.4025143597969066E-2</v>
      </c>
      <c r="I8" s="14">
        <v>5.0860324068357715E-3</v>
      </c>
      <c r="J8" s="14">
        <v>0.80506386511157135</v>
      </c>
      <c r="K8" s="14">
        <v>6.2707867217574764E-2</v>
      </c>
      <c r="L8" s="14">
        <v>3.3540980070762852E-2</v>
      </c>
      <c r="M8" s="14">
        <v>7.4702988116077682E-3</v>
      </c>
      <c r="N8" s="14">
        <v>8.884478446679998E-3</v>
      </c>
      <c r="O8" s="14">
        <v>3.5994029526367388E-3</v>
      </c>
      <c r="P8" s="14">
        <v>2.198543522675791E-3</v>
      </c>
      <c r="Q8" s="14">
        <v>1.6030012071479092E-3</v>
      </c>
      <c r="R8" s="14">
        <v>2.5449816776519693E-5</v>
      </c>
      <c r="S8" s="14">
        <v>4.5131298623798702E-5</v>
      </c>
      <c r="T8" s="14">
        <v>8.8610459000405064E-6</v>
      </c>
      <c r="U8" s="14">
        <v>4.5776624332278059E-6</v>
      </c>
      <c r="V8" s="14">
        <v>4.5545060921072461E-6</v>
      </c>
      <c r="W8" s="14">
        <v>2.0427280078061598E-6</v>
      </c>
      <c r="X8" s="14">
        <v>5.6753674929481807E-5</v>
      </c>
      <c r="Y8" s="14">
        <v>2.689856268555876E-5</v>
      </c>
      <c r="Z8" s="14">
        <v>4.2312008254787542E-6</v>
      </c>
      <c r="AA8" s="14">
        <v>2.6762436939613645E-6</v>
      </c>
      <c r="AB8" s="14">
        <v>6.4275588031299069E-7</v>
      </c>
      <c r="AC8" s="14">
        <v>2.5281211269659898E-7</v>
      </c>
      <c r="AD8" s="14">
        <v>8.8491828110377109E-8</v>
      </c>
      <c r="AE8" s="14">
        <v>1.940435810946325E-8</v>
      </c>
      <c r="AF8" s="14">
        <v>2.8824254787251063E-9</v>
      </c>
      <c r="AG8" s="14">
        <v>2.0247441744283539E-10</v>
      </c>
      <c r="AH8" s="14">
        <v>3.7922549631482961E-12</v>
      </c>
      <c r="AI8" s="14">
        <v>1.7069520164161515E-13</v>
      </c>
      <c r="AJ8" s="14">
        <v>1.1314950546668318E-3</v>
      </c>
      <c r="AK8" s="14">
        <v>1.9264306812040268E-4</v>
      </c>
      <c r="AL8" s="14">
        <v>1.7809753067732059E-5</v>
      </c>
      <c r="AM8" s="14">
        <v>1.092506259061858E-5</v>
      </c>
      <c r="AN8" s="14">
        <v>4.4836485775413592E-6</v>
      </c>
      <c r="AO8" s="14">
        <v>1.9166784951161767E-7</v>
      </c>
      <c r="AP8" s="14">
        <v>1.1977377570592528E-8</v>
      </c>
      <c r="AQ8" s="14">
        <v>8.5204885151989445E-11</v>
      </c>
      <c r="AR8" s="14">
        <v>5.3353467221941259E-16</v>
      </c>
      <c r="AS8" s="14">
        <v>2.8402882037293907E-20</v>
      </c>
      <c r="AT8" s="14">
        <v>4.1360446456218847E-25</v>
      </c>
      <c r="AU8" s="14">
        <v>1.1196987387766424E-5</v>
      </c>
      <c r="AV8" s="14">
        <v>3.9021873965448405E-6</v>
      </c>
      <c r="AW8" s="14">
        <v>2.3956075339250965E-6</v>
      </c>
      <c r="AX8" s="14">
        <v>1.3853814960898723E-5</v>
      </c>
      <c r="AY8" s="14">
        <v>2.4285631945312854E-5</v>
      </c>
      <c r="AZ8" s="14">
        <v>1.0623435724229323E-6</v>
      </c>
      <c r="BA8" s="14">
        <v>1.2855146676149902E-7</v>
      </c>
      <c r="BB8" s="14">
        <v>5.4020083416415391E-6</v>
      </c>
      <c r="BC8" s="14">
        <v>1.0088056104470856E-6</v>
      </c>
      <c r="BD8" s="14">
        <v>2.985477263907422E-6</v>
      </c>
      <c r="BE8" s="14">
        <v>3.5970876881794157E-29</v>
      </c>
      <c r="BF8" s="14">
        <v>1.7835089185483426E-7</v>
      </c>
      <c r="BG8" s="14">
        <v>7.7553926891418437E-6</v>
      </c>
      <c r="BH8" s="14">
        <v>0</v>
      </c>
      <c r="BI8" s="14">
        <v>1.5419102464712048E-5</v>
      </c>
      <c r="BJ8" s="14">
        <v>3.0077250112911022E-6</v>
      </c>
      <c r="BK8" s="14">
        <v>2.9632410272793959E-7</v>
      </c>
      <c r="BL8" s="14">
        <v>2.0963712878510925E-7</v>
      </c>
      <c r="BM8" s="14"/>
      <c r="BN8" s="15">
        <f ca="1">SUM(OFFSET(INDIRECT(ADDRESS(7,COLUMN())),1,0):OFFSET(INDIRECT(ADDRESS(ROW()-2,COLUMN())),1,0))</f>
        <v>0</v>
      </c>
      <c r="BO8" s="16"/>
      <c r="BP8" s="16"/>
      <c r="BQ8" s="17">
        <v>125.93892277301239</v>
      </c>
      <c r="BR8" s="17">
        <v>6165</v>
      </c>
      <c r="BS8" s="18">
        <v>22351.715572429217</v>
      </c>
      <c r="BT8" s="18">
        <v>463151.99177045678</v>
      </c>
      <c r="BU8" s="17">
        <v>20.721093656978773</v>
      </c>
      <c r="BV8" s="17">
        <v>-4196.5840253780734</v>
      </c>
      <c r="BW8" s="19">
        <v>1</v>
      </c>
      <c r="BX8" s="20"/>
      <c r="BY8" s="1"/>
      <c r="BZ8" s="18">
        <v>22351.715572429217</v>
      </c>
      <c r="CA8" s="18">
        <v>463151.99177045678</v>
      </c>
      <c r="CB8" s="18">
        <v>528493.70834250597</v>
      </c>
      <c r="CC8" s="18">
        <v>447.92492177974719</v>
      </c>
      <c r="CD8" s="17">
        <v>20.721093656978773</v>
      </c>
      <c r="CE8" s="17">
        <v>40.868296702018284</v>
      </c>
      <c r="CF8" s="21">
        <v>1.3156649805487877</v>
      </c>
      <c r="CG8" s="21">
        <v>2.4402975432478025</v>
      </c>
      <c r="CH8" s="21">
        <v>1.5977712044045928E-2</v>
      </c>
      <c r="CI8" s="21">
        <v>4.8532306690486186E-2</v>
      </c>
      <c r="CJ8" s="21">
        <v>0.94202582286029257</v>
      </c>
      <c r="CK8" s="1"/>
      <c r="CL8" s="1"/>
      <c r="CM8" s="18"/>
      <c r="CN8" s="18"/>
      <c r="CO8" s="19"/>
      <c r="CP8" s="17"/>
      <c r="CQ8" s="17"/>
      <c r="CR8" s="21"/>
      <c r="CS8" s="21"/>
      <c r="CT8" s="21"/>
      <c r="CU8" s="17"/>
      <c r="CV8" s="1"/>
      <c r="CW8" s="1"/>
      <c r="CX8" s="18"/>
      <c r="CY8" s="18"/>
      <c r="CZ8" s="19"/>
      <c r="DA8" s="17"/>
      <c r="DB8" s="21"/>
      <c r="DC8" s="21"/>
      <c r="DD8" s="21"/>
      <c r="DE8" s="17"/>
    </row>
    <row r="9" spans="1:109" ht="45" x14ac:dyDescent="0.3">
      <c r="A9" s="12" t="s">
        <v>97</v>
      </c>
      <c r="B9" s="2"/>
      <c r="C9" s="27" t="s">
        <v>85</v>
      </c>
      <c r="D9" s="13" t="s">
        <v>98</v>
      </c>
      <c r="E9" s="2"/>
      <c r="F9" s="14">
        <v>1.3309567550381944E-3</v>
      </c>
      <c r="G9" s="14">
        <v>2.2856598341265608E-2</v>
      </c>
      <c r="H9" s="14">
        <v>4.4025143597969066E-2</v>
      </c>
      <c r="I9" s="14">
        <v>5.0860324068357715E-3</v>
      </c>
      <c r="J9" s="14">
        <v>0.80506386511157135</v>
      </c>
      <c r="K9" s="14">
        <v>6.2707867217574764E-2</v>
      </c>
      <c r="L9" s="14">
        <v>3.3540980070762852E-2</v>
      </c>
      <c r="M9" s="14">
        <v>7.4702988116077682E-3</v>
      </c>
      <c r="N9" s="14">
        <v>8.884478446679998E-3</v>
      </c>
      <c r="O9" s="14">
        <v>3.5994029526367388E-3</v>
      </c>
      <c r="P9" s="14">
        <v>2.198543522675791E-3</v>
      </c>
      <c r="Q9" s="14">
        <v>1.6030012071479092E-3</v>
      </c>
      <c r="R9" s="14">
        <v>2.5449816776519693E-5</v>
      </c>
      <c r="S9" s="14">
        <v>4.5131298623798702E-5</v>
      </c>
      <c r="T9" s="14">
        <v>8.8610459000405064E-6</v>
      </c>
      <c r="U9" s="14">
        <v>4.5776624332278059E-6</v>
      </c>
      <c r="V9" s="14">
        <v>4.5545060921072461E-6</v>
      </c>
      <c r="W9" s="14">
        <v>2.0427280078061598E-6</v>
      </c>
      <c r="X9" s="14">
        <v>5.6753674929481807E-5</v>
      </c>
      <c r="Y9" s="14">
        <v>2.689856268555876E-5</v>
      </c>
      <c r="Z9" s="14">
        <v>4.2312008254787542E-6</v>
      </c>
      <c r="AA9" s="14">
        <v>2.6762436939613645E-6</v>
      </c>
      <c r="AB9" s="14">
        <v>6.4275588031299069E-7</v>
      </c>
      <c r="AC9" s="14">
        <v>2.5281211269659898E-7</v>
      </c>
      <c r="AD9" s="14">
        <v>8.8491828110377109E-8</v>
      </c>
      <c r="AE9" s="14">
        <v>1.940435810946325E-8</v>
      </c>
      <c r="AF9" s="14">
        <v>2.8824254787251063E-9</v>
      </c>
      <c r="AG9" s="14">
        <v>2.0247441744283539E-10</v>
      </c>
      <c r="AH9" s="14">
        <v>3.7922549631482961E-12</v>
      </c>
      <c r="AI9" s="14">
        <v>1.7069520164161515E-13</v>
      </c>
      <c r="AJ9" s="14">
        <v>1.1314950546668318E-3</v>
      </c>
      <c r="AK9" s="14">
        <v>1.9264306812040268E-4</v>
      </c>
      <c r="AL9" s="14">
        <v>1.7809753067732059E-5</v>
      </c>
      <c r="AM9" s="14">
        <v>1.092506259061858E-5</v>
      </c>
      <c r="AN9" s="14">
        <v>4.4836485775413592E-6</v>
      </c>
      <c r="AO9" s="14">
        <v>1.9166784951161767E-7</v>
      </c>
      <c r="AP9" s="14">
        <v>1.1977377570592528E-8</v>
      </c>
      <c r="AQ9" s="14">
        <v>8.5204885151989445E-11</v>
      </c>
      <c r="AR9" s="14">
        <v>5.3353467221941259E-16</v>
      </c>
      <c r="AS9" s="14">
        <v>2.8402882037293907E-20</v>
      </c>
      <c r="AT9" s="14">
        <v>4.1360446456218847E-25</v>
      </c>
      <c r="AU9" s="14">
        <v>1.1196987387766424E-5</v>
      </c>
      <c r="AV9" s="14">
        <v>3.9021873965448405E-6</v>
      </c>
      <c r="AW9" s="14">
        <v>2.3956075339250965E-6</v>
      </c>
      <c r="AX9" s="14">
        <v>1.3853814960898723E-5</v>
      </c>
      <c r="AY9" s="14">
        <v>2.4285631945312854E-5</v>
      </c>
      <c r="AZ9" s="14">
        <v>1.0623435724229323E-6</v>
      </c>
      <c r="BA9" s="14">
        <v>1.2855146676149902E-7</v>
      </c>
      <c r="BB9" s="14">
        <v>5.4020083416415391E-6</v>
      </c>
      <c r="BC9" s="14">
        <v>1.0088056104470856E-6</v>
      </c>
      <c r="BD9" s="14">
        <v>2.985477263907422E-6</v>
      </c>
      <c r="BE9" s="14">
        <v>3.5970876881794157E-29</v>
      </c>
      <c r="BF9" s="14">
        <v>1.7835089185483426E-7</v>
      </c>
      <c r="BG9" s="14">
        <v>7.7553926891418437E-6</v>
      </c>
      <c r="BH9" s="14">
        <v>0</v>
      </c>
      <c r="BI9" s="14">
        <v>1.5419102464712048E-5</v>
      </c>
      <c r="BJ9" s="14">
        <v>3.0077250112911022E-6</v>
      </c>
      <c r="BK9" s="14">
        <v>2.9632410272793959E-7</v>
      </c>
      <c r="BL9" s="14">
        <v>2.0963712878510925E-7</v>
      </c>
      <c r="BM9" s="14"/>
      <c r="BN9" s="15">
        <f ca="1">SUM(OFFSET(INDIRECT(ADDRESS(7,COLUMN())),1,0):OFFSET(INDIRECT(ADDRESS(ROW()-2,COLUMN())),1,0))</f>
        <v>0</v>
      </c>
      <c r="BO9" s="16"/>
      <c r="BP9" s="16"/>
      <c r="BQ9" s="17">
        <v>43</v>
      </c>
      <c r="BR9" s="17">
        <v>6115</v>
      </c>
      <c r="BS9" s="18">
        <v>22351.715572429217</v>
      </c>
      <c r="BT9" s="18">
        <v>463151.99177045678</v>
      </c>
      <c r="BU9" s="17">
        <v>20.721093656978773</v>
      </c>
      <c r="BV9" s="17">
        <v>-4395.9185125030199</v>
      </c>
      <c r="BW9" s="19">
        <v>1</v>
      </c>
      <c r="BX9" s="20"/>
      <c r="BY9" s="1"/>
      <c r="BZ9" s="18">
        <v>22351.715572429217</v>
      </c>
      <c r="CA9" s="18">
        <v>463151.99177045684</v>
      </c>
      <c r="CB9" s="18">
        <v>528493.70834250597</v>
      </c>
      <c r="CC9" s="18">
        <v>447.92492177974719</v>
      </c>
      <c r="CD9" s="17">
        <v>20.72109365697878</v>
      </c>
      <c r="CE9" s="17">
        <v>56.45096091250236</v>
      </c>
      <c r="CF9" s="21">
        <v>1.494308622236509</v>
      </c>
      <c r="CG9" s="21">
        <v>2.4315069724294531</v>
      </c>
      <c r="CH9" s="21">
        <v>1.3825623141247689E-2</v>
      </c>
      <c r="CI9" s="21">
        <v>3.8318220785997108E-2</v>
      </c>
      <c r="CJ9" s="21">
        <v>0.85392135473108599</v>
      </c>
      <c r="CK9" s="1"/>
      <c r="CL9" s="1"/>
      <c r="CM9" s="18"/>
      <c r="CN9" s="18"/>
      <c r="CO9" s="19"/>
      <c r="CP9" s="17"/>
      <c r="CQ9" s="17"/>
      <c r="CR9" s="21"/>
      <c r="CS9" s="21"/>
      <c r="CT9" s="21"/>
      <c r="CU9" s="17"/>
      <c r="CV9" s="1"/>
      <c r="CW9" s="1"/>
      <c r="CX9" s="18"/>
      <c r="CY9" s="18"/>
      <c r="CZ9" s="19"/>
      <c r="DA9" s="17"/>
      <c r="DB9" s="21"/>
      <c r="DC9" s="21"/>
      <c r="DD9" s="21"/>
      <c r="DE9" s="17"/>
    </row>
    <row r="10" spans="1:109" ht="22.5" x14ac:dyDescent="0.3">
      <c r="A10" s="12" t="s">
        <v>99</v>
      </c>
      <c r="B10" s="2"/>
      <c r="C10" s="27" t="s">
        <v>85</v>
      </c>
      <c r="D10" s="13" t="s">
        <v>100</v>
      </c>
      <c r="E10" s="2"/>
      <c r="F10" s="14">
        <v>1.3309567550381948E-3</v>
      </c>
      <c r="G10" s="14">
        <v>2.2856598341265615E-2</v>
      </c>
      <c r="H10" s="14">
        <v>4.402514359796908E-2</v>
      </c>
      <c r="I10" s="14">
        <v>5.0860324068357733E-3</v>
      </c>
      <c r="J10" s="14">
        <v>0.80506386511157157</v>
      </c>
      <c r="K10" s="14">
        <v>6.2707867217574792E-2</v>
      </c>
      <c r="L10" s="14">
        <v>3.3540980070762866E-2</v>
      </c>
      <c r="M10" s="14">
        <v>7.4702988116077708E-3</v>
      </c>
      <c r="N10" s="14">
        <v>8.8844784466800015E-3</v>
      </c>
      <c r="O10" s="14">
        <v>3.5994029526367401E-3</v>
      </c>
      <c r="P10" s="14">
        <v>2.1985435226757918E-3</v>
      </c>
      <c r="Q10" s="14">
        <v>1.6030012071479097E-3</v>
      </c>
      <c r="R10" s="14">
        <v>2.5449816776519703E-5</v>
      </c>
      <c r="S10" s="14">
        <v>4.5131298623798716E-5</v>
      </c>
      <c r="T10" s="14">
        <v>8.8610459000405098E-6</v>
      </c>
      <c r="U10" s="14">
        <v>4.5776624332278076E-6</v>
      </c>
      <c r="V10" s="14">
        <v>4.5545060921072478E-6</v>
      </c>
      <c r="W10" s="14">
        <v>2.0427280078061606E-6</v>
      </c>
      <c r="X10" s="14">
        <v>5.6753674929481827E-5</v>
      </c>
      <c r="Y10" s="14">
        <v>2.689856268555877E-5</v>
      </c>
      <c r="Z10" s="14">
        <v>4.2312008254787559E-6</v>
      </c>
      <c r="AA10" s="14">
        <v>2.6762436939613653E-6</v>
      </c>
      <c r="AB10" s="14">
        <v>6.4275588031299091E-7</v>
      </c>
      <c r="AC10" s="14">
        <v>2.5281211269659909E-7</v>
      </c>
      <c r="AD10" s="14">
        <v>8.8491828110377135E-8</v>
      </c>
      <c r="AE10" s="14">
        <v>1.9404358109463257E-8</v>
      </c>
      <c r="AF10" s="14">
        <v>2.8824254787251071E-9</v>
      </c>
      <c r="AG10" s="14">
        <v>2.0247441744283547E-10</v>
      </c>
      <c r="AH10" s="14">
        <v>3.7922549631482977E-12</v>
      </c>
      <c r="AI10" s="14">
        <v>1.706952016416152E-13</v>
      </c>
      <c r="AJ10" s="14">
        <v>1.1314950546668322E-3</v>
      </c>
      <c r="AK10" s="14">
        <v>1.9264306812040273E-4</v>
      </c>
      <c r="AL10" s="14">
        <v>1.7809753067732066E-5</v>
      </c>
      <c r="AM10" s="14">
        <v>1.0925062590618584E-5</v>
      </c>
      <c r="AN10" s="14">
        <v>4.4836485775413609E-6</v>
      </c>
      <c r="AO10" s="14">
        <v>1.9166784951161772E-7</v>
      </c>
      <c r="AP10" s="14">
        <v>1.1977377570592531E-8</v>
      </c>
      <c r="AQ10" s="14">
        <v>8.5204885151989471E-11</v>
      </c>
      <c r="AR10" s="14">
        <v>5.3353467221941279E-16</v>
      </c>
      <c r="AS10" s="14">
        <v>2.8402882037293919E-20</v>
      </c>
      <c r="AT10" s="14">
        <v>4.1360446456218865E-25</v>
      </c>
      <c r="AU10" s="14">
        <v>1.1196987387766427E-5</v>
      </c>
      <c r="AV10" s="14">
        <v>3.9021873965448422E-6</v>
      </c>
      <c r="AW10" s="14">
        <v>2.3956075339250973E-6</v>
      </c>
      <c r="AX10" s="14">
        <v>1.3853814960898729E-5</v>
      </c>
      <c r="AY10" s="14">
        <v>2.428563194531286E-5</v>
      </c>
      <c r="AZ10" s="14">
        <v>1.0623435724229327E-6</v>
      </c>
      <c r="BA10" s="14">
        <v>1.2855146676149908E-7</v>
      </c>
      <c r="BB10" s="14">
        <v>5.4020083416415408E-6</v>
      </c>
      <c r="BC10" s="14">
        <v>1.008805610447086E-6</v>
      </c>
      <c r="BD10" s="14">
        <v>2.9854772639074228E-6</v>
      </c>
      <c r="BE10" s="14">
        <v>3.5970876881794169E-29</v>
      </c>
      <c r="BF10" s="14">
        <v>1.7835089185483431E-7</v>
      </c>
      <c r="BG10" s="14">
        <v>7.7553926891418471E-6</v>
      </c>
      <c r="BH10" s="14">
        <v>0</v>
      </c>
      <c r="BI10" s="14">
        <v>1.5419102464712055E-5</v>
      </c>
      <c r="BJ10" s="14">
        <v>3.007725011291103E-6</v>
      </c>
      <c r="BK10" s="14">
        <v>2.9632410272793969E-7</v>
      </c>
      <c r="BL10" s="14">
        <v>2.0963712878510933E-7</v>
      </c>
      <c r="BM10" s="14"/>
      <c r="BN10" s="15">
        <f ca="1">SUM(OFFSET(INDIRECT(ADDRESS(7,COLUMN())),1,0):OFFSET(INDIRECT(ADDRESS(ROW()-2,COLUMN())),1,0))</f>
        <v>0</v>
      </c>
      <c r="BO10" s="16"/>
      <c r="BP10" s="16"/>
      <c r="BQ10" s="17">
        <v>42.860128856684298</v>
      </c>
      <c r="BR10" s="17">
        <v>6085</v>
      </c>
      <c r="BS10" s="18">
        <v>22351.715572429217</v>
      </c>
      <c r="BT10" s="18">
        <v>463151.99177045684</v>
      </c>
      <c r="BU10" s="17">
        <v>20.72109365697878</v>
      </c>
      <c r="BV10" s="17">
        <v>-4395.9184700470078</v>
      </c>
      <c r="BW10" s="19">
        <v>1</v>
      </c>
      <c r="BX10" s="20"/>
      <c r="BY10" s="1"/>
      <c r="BZ10" s="18">
        <v>22351.715572429217</v>
      </c>
      <c r="CA10" s="18">
        <v>463151.99177045684</v>
      </c>
      <c r="CB10" s="18">
        <v>528493.70834250597</v>
      </c>
      <c r="CC10" s="18">
        <v>447.92492177974719</v>
      </c>
      <c r="CD10" s="17">
        <v>20.72109365697878</v>
      </c>
      <c r="CE10" s="17">
        <v>56.174738380291522</v>
      </c>
      <c r="CF10" s="21">
        <v>1.4933945808099534</v>
      </c>
      <c r="CG10" s="21">
        <v>2.4291608483424061</v>
      </c>
      <c r="CH10" s="21">
        <v>1.3809526791367353E-2</v>
      </c>
      <c r="CI10" s="21">
        <v>3.8268130788009905E-2</v>
      </c>
      <c r="CJ10" s="21">
        <v>0.85428830153621016</v>
      </c>
      <c r="CK10" s="1"/>
      <c r="CL10" s="1"/>
      <c r="CM10" s="18">
        <v>0</v>
      </c>
      <c r="CN10" s="18">
        <v>0</v>
      </c>
      <c r="CO10" s="19">
        <v>0</v>
      </c>
      <c r="CP10" s="17">
        <v>44.657660352126058</v>
      </c>
      <c r="CQ10" s="17">
        <v>466.47562448540833</v>
      </c>
      <c r="CR10" s="21">
        <v>2.9500312907017259</v>
      </c>
      <c r="CS10" s="21">
        <v>8.9511240735025893E-2</v>
      </c>
      <c r="CT10" s="21">
        <v>8.0623556688635009E-2</v>
      </c>
      <c r="CU10" s="17">
        <v>5.8619806347333521</v>
      </c>
      <c r="CV10" s="1"/>
      <c r="CW10" s="1"/>
      <c r="CX10" s="18"/>
      <c r="CY10" s="18"/>
      <c r="CZ10" s="19"/>
      <c r="DA10" s="17"/>
      <c r="DB10" s="21"/>
      <c r="DC10" s="21"/>
      <c r="DD10" s="21"/>
      <c r="DE10" s="17"/>
    </row>
    <row r="11" spans="1:109" ht="45" x14ac:dyDescent="0.3">
      <c r="A11" s="12" t="s">
        <v>101</v>
      </c>
      <c r="B11" s="2"/>
      <c r="C11" s="27" t="s">
        <v>85</v>
      </c>
      <c r="D11" s="13" t="s">
        <v>102</v>
      </c>
      <c r="E11" s="2"/>
      <c r="F11" s="14">
        <v>1.3309567550381948E-3</v>
      </c>
      <c r="G11" s="14">
        <v>2.2856598341265615E-2</v>
      </c>
      <c r="H11" s="14">
        <v>4.402514359796908E-2</v>
      </c>
      <c r="I11" s="14">
        <v>5.0860324068357733E-3</v>
      </c>
      <c r="J11" s="14">
        <v>0.80506386511157157</v>
      </c>
      <c r="K11" s="14">
        <v>6.2707867217574792E-2</v>
      </c>
      <c r="L11" s="14">
        <v>3.3540980070762866E-2</v>
      </c>
      <c r="M11" s="14">
        <v>7.4702988116077708E-3</v>
      </c>
      <c r="N11" s="14">
        <v>8.8844784466800015E-3</v>
      </c>
      <c r="O11" s="14">
        <v>3.5994029526367401E-3</v>
      </c>
      <c r="P11" s="14">
        <v>2.1985435226757918E-3</v>
      </c>
      <c r="Q11" s="14">
        <v>1.6030012071479097E-3</v>
      </c>
      <c r="R11" s="14">
        <v>2.5449816776519703E-5</v>
      </c>
      <c r="S11" s="14">
        <v>4.5131298623798716E-5</v>
      </c>
      <c r="T11" s="14">
        <v>8.8610459000405098E-6</v>
      </c>
      <c r="U11" s="14">
        <v>4.5776624332278076E-6</v>
      </c>
      <c r="V11" s="14">
        <v>4.5545060921072478E-6</v>
      </c>
      <c r="W11" s="14">
        <v>2.0427280078061606E-6</v>
      </c>
      <c r="X11" s="14">
        <v>5.6753674929481827E-5</v>
      </c>
      <c r="Y11" s="14">
        <v>2.689856268555877E-5</v>
      </c>
      <c r="Z11" s="14">
        <v>4.2312008254787559E-6</v>
      </c>
      <c r="AA11" s="14">
        <v>2.6762436939613653E-6</v>
      </c>
      <c r="AB11" s="14">
        <v>6.4275588031299091E-7</v>
      </c>
      <c r="AC11" s="14">
        <v>2.5281211269659909E-7</v>
      </c>
      <c r="AD11" s="14">
        <v>8.8491828110377135E-8</v>
      </c>
      <c r="AE11" s="14">
        <v>1.9404358109463257E-8</v>
      </c>
      <c r="AF11" s="14">
        <v>2.8824254787251071E-9</v>
      </c>
      <c r="AG11" s="14">
        <v>2.0247441744283547E-10</v>
      </c>
      <c r="AH11" s="14">
        <v>3.7922549631482977E-12</v>
      </c>
      <c r="AI11" s="14">
        <v>1.706952016416152E-13</v>
      </c>
      <c r="AJ11" s="14">
        <v>1.1314950546668322E-3</v>
      </c>
      <c r="AK11" s="14">
        <v>1.9264306812040273E-4</v>
      </c>
      <c r="AL11" s="14">
        <v>1.7809753067732066E-5</v>
      </c>
      <c r="AM11" s="14">
        <v>1.0925062590618584E-5</v>
      </c>
      <c r="AN11" s="14">
        <v>4.4836485775413609E-6</v>
      </c>
      <c r="AO11" s="14">
        <v>1.9166784951161772E-7</v>
      </c>
      <c r="AP11" s="14">
        <v>1.1977377570592531E-8</v>
      </c>
      <c r="AQ11" s="14">
        <v>8.5204885151989471E-11</v>
      </c>
      <c r="AR11" s="14">
        <v>5.3353467221941279E-16</v>
      </c>
      <c r="AS11" s="14">
        <v>2.8402882037293919E-20</v>
      </c>
      <c r="AT11" s="14">
        <v>4.1360446456218865E-25</v>
      </c>
      <c r="AU11" s="14">
        <v>1.1196987387766427E-5</v>
      </c>
      <c r="AV11" s="14">
        <v>3.9021873965448422E-6</v>
      </c>
      <c r="AW11" s="14">
        <v>2.3956075339250973E-6</v>
      </c>
      <c r="AX11" s="14">
        <v>1.3853814960898729E-5</v>
      </c>
      <c r="AY11" s="14">
        <v>2.428563194531286E-5</v>
      </c>
      <c r="AZ11" s="14">
        <v>1.0623435724229327E-6</v>
      </c>
      <c r="BA11" s="14">
        <v>1.2855146676149908E-7</v>
      </c>
      <c r="BB11" s="14">
        <v>5.4020083416415408E-6</v>
      </c>
      <c r="BC11" s="14">
        <v>1.008805610447086E-6</v>
      </c>
      <c r="BD11" s="14">
        <v>2.9854772639074228E-6</v>
      </c>
      <c r="BE11" s="14">
        <v>3.5970876881794169E-29</v>
      </c>
      <c r="BF11" s="14">
        <v>1.7835089185483431E-7</v>
      </c>
      <c r="BG11" s="14">
        <v>7.7553926891418471E-6</v>
      </c>
      <c r="BH11" s="14">
        <v>0</v>
      </c>
      <c r="BI11" s="14">
        <v>1.5419102464712055E-5</v>
      </c>
      <c r="BJ11" s="14">
        <v>3.007725011291103E-6</v>
      </c>
      <c r="BK11" s="14">
        <v>2.9632410272793969E-7</v>
      </c>
      <c r="BL11" s="14">
        <v>2.0963712878510933E-7</v>
      </c>
      <c r="BM11" s="14"/>
      <c r="BN11" s="15">
        <f ca="1">SUM(OFFSET(INDIRECT(ADDRESS(7,COLUMN())),1,0):OFFSET(INDIRECT(ADDRESS(ROW()-2,COLUMN())),1,0))</f>
        <v>0</v>
      </c>
      <c r="BO11" s="16"/>
      <c r="BP11" s="16"/>
      <c r="BQ11" s="17">
        <v>42.34445346152512</v>
      </c>
      <c r="BR11" s="17">
        <v>5975</v>
      </c>
      <c r="BS11" s="18">
        <v>22351.715572429217</v>
      </c>
      <c r="BT11" s="18">
        <v>463151.99177045684</v>
      </c>
      <c r="BU11" s="17">
        <v>20.72109365697878</v>
      </c>
      <c r="BV11" s="17">
        <v>-4395.91843393201</v>
      </c>
      <c r="BW11" s="19">
        <v>1</v>
      </c>
      <c r="BX11" s="20"/>
      <c r="BY11" s="1"/>
      <c r="BZ11" s="18">
        <v>22351.715572429217</v>
      </c>
      <c r="CA11" s="18">
        <v>463151.99177045678</v>
      </c>
      <c r="CB11" s="18">
        <v>528493.70834250597</v>
      </c>
      <c r="CC11" s="18">
        <v>447.92492177974719</v>
      </c>
      <c r="CD11" s="17">
        <v>20.721093656978773</v>
      </c>
      <c r="CE11" s="17">
        <v>55.161066018585856</v>
      </c>
      <c r="CF11" s="21">
        <v>1.4900169201206006</v>
      </c>
      <c r="CG11" s="21">
        <v>2.420510906986832</v>
      </c>
      <c r="CH11" s="21">
        <v>1.3750563627846851E-2</v>
      </c>
      <c r="CI11" s="21">
        <v>3.8084219421417369E-2</v>
      </c>
      <c r="CJ11" s="21">
        <v>0.85565652923154012</v>
      </c>
      <c r="CK11" s="1"/>
      <c r="CL11" s="1"/>
      <c r="CM11" s="18"/>
      <c r="CN11" s="18"/>
      <c r="CO11" s="19"/>
      <c r="CP11" s="17"/>
      <c r="CQ11" s="17"/>
      <c r="CR11" s="21"/>
      <c r="CS11" s="21"/>
      <c r="CT11" s="21"/>
      <c r="CU11" s="17"/>
      <c r="CV11" s="1"/>
      <c r="CW11" s="1"/>
      <c r="CX11" s="18"/>
      <c r="CY11" s="18"/>
      <c r="CZ11" s="19"/>
      <c r="DA11" s="17"/>
      <c r="DB11" s="21"/>
      <c r="DC11" s="21"/>
      <c r="DD11" s="21"/>
      <c r="DE11" s="17"/>
    </row>
    <row r="12" spans="1:109" ht="56.25" x14ac:dyDescent="0.3">
      <c r="A12" s="12" t="s">
        <v>103</v>
      </c>
      <c r="B12" s="2"/>
      <c r="C12" s="27" t="s">
        <v>85</v>
      </c>
      <c r="D12" s="13" t="s">
        <v>104</v>
      </c>
      <c r="E12" s="2"/>
      <c r="F12" s="14">
        <v>0.97525115517493499</v>
      </c>
      <c r="G12" s="14">
        <v>1.3288534613102938E-5</v>
      </c>
      <c r="H12" s="14">
        <v>5.6733824181853213E-4</v>
      </c>
      <c r="I12" s="14">
        <v>2.0168786984187134E-4</v>
      </c>
      <c r="J12" s="14">
        <v>7.9729268073083271E-4</v>
      </c>
      <c r="K12" s="14">
        <v>3.5017437002785018E-4</v>
      </c>
      <c r="L12" s="14">
        <v>6.4430822158133413E-4</v>
      </c>
      <c r="M12" s="14">
        <v>3.4258383056598208E-4</v>
      </c>
      <c r="N12" s="14">
        <v>5.8323019000220495E-4</v>
      </c>
      <c r="O12" s="14">
        <v>5.6540881773678474E-4</v>
      </c>
      <c r="P12" s="14">
        <v>4.6462326529502401E-4</v>
      </c>
      <c r="Q12" s="14">
        <v>1.0510685232238708E-3</v>
      </c>
      <c r="R12" s="14">
        <v>1.9957731741567738E-5</v>
      </c>
      <c r="S12" s="14">
        <v>1.1652435793914841E-4</v>
      </c>
      <c r="T12" s="14">
        <v>6.5017690076679736E-5</v>
      </c>
      <c r="U12" s="14">
        <v>4.0177196080380758E-5</v>
      </c>
      <c r="V12" s="14">
        <v>4.0174886286755607E-5</v>
      </c>
      <c r="W12" s="14">
        <v>1.9437473169711383E-5</v>
      </c>
      <c r="X12" s="14">
        <v>1.582701612058E-4</v>
      </c>
      <c r="Y12" s="14">
        <v>1.0896482799101846E-4</v>
      </c>
      <c r="Z12" s="14">
        <v>5.0297834647972911E-5</v>
      </c>
      <c r="AA12" s="14">
        <v>9.4259046918265259E-5</v>
      </c>
      <c r="AB12" s="14">
        <v>8.8468077280003801E-5</v>
      </c>
      <c r="AC12" s="14">
        <v>9.0189477381185404E-5</v>
      </c>
      <c r="AD12" s="14">
        <v>7.22497568947974E-5</v>
      </c>
      <c r="AE12" s="14">
        <v>4.7096996051465209E-5</v>
      </c>
      <c r="AF12" s="14">
        <v>2.9449338161769541E-5</v>
      </c>
      <c r="AG12" s="14">
        <v>7.9389384672714819E-6</v>
      </c>
      <c r="AH12" s="14">
        <v>9.9160610860516744E-7</v>
      </c>
      <c r="AI12" s="14">
        <v>1.707284062438685E-7</v>
      </c>
      <c r="AJ12" s="14">
        <v>1.4213571513661451E-3</v>
      </c>
      <c r="AK12" s="14">
        <v>9.8524277485292303E-4</v>
      </c>
      <c r="AL12" s="14">
        <v>2.2612572654279723E-4</v>
      </c>
      <c r="AM12" s="14">
        <v>2.8481032243222987E-4</v>
      </c>
      <c r="AN12" s="14">
        <v>5.205824760702054E-4</v>
      </c>
      <c r="AO12" s="14">
        <v>3.1881518604483472E-4</v>
      </c>
      <c r="AP12" s="14">
        <v>1.7871099273181009E-4</v>
      </c>
      <c r="AQ12" s="14">
        <v>1.4822191219272463E-5</v>
      </c>
      <c r="AR12" s="14">
        <v>1.962273282828165E-8</v>
      </c>
      <c r="AS12" s="14">
        <v>8.9691363078605611E-11</v>
      </c>
      <c r="AT12" s="14">
        <v>1.083901111178277E-13</v>
      </c>
      <c r="AU12" s="14">
        <v>8.2398406201881076E-7</v>
      </c>
      <c r="AV12" s="14">
        <v>5.6938720197788996E-7</v>
      </c>
      <c r="AW12" s="14">
        <v>4.4270594460826286E-7</v>
      </c>
      <c r="AX12" s="14">
        <v>3.5310292197296672E-6</v>
      </c>
      <c r="AY12" s="14">
        <v>1.4132353843245507E-5</v>
      </c>
      <c r="AZ12" s="14">
        <v>5.7858089535370338E-7</v>
      </c>
      <c r="BA12" s="14">
        <v>1.9023148365287612E-7</v>
      </c>
      <c r="BB12" s="14">
        <v>8.1413301199987001E-6</v>
      </c>
      <c r="BC12" s="14">
        <v>2.3772226043676493E-6</v>
      </c>
      <c r="BD12" s="14">
        <v>1.3746550952927376E-5</v>
      </c>
      <c r="BE12" s="14">
        <v>4.1041228666192069E-27</v>
      </c>
      <c r="BF12" s="14">
        <v>1.4062563408593397E-2</v>
      </c>
      <c r="BG12" s="14">
        <v>1.2955812195072083E-7</v>
      </c>
      <c r="BH12" s="14">
        <v>0</v>
      </c>
      <c r="BI12" s="14">
        <v>2.9336258729902728E-5</v>
      </c>
      <c r="BJ12" s="14">
        <v>1.7090815732979673E-5</v>
      </c>
      <c r="BK12" s="14">
        <v>4.7956079539339417E-6</v>
      </c>
      <c r="BL12" s="14">
        <v>9.2685955661230399E-6</v>
      </c>
      <c r="BM12" s="14"/>
      <c r="BN12" s="15">
        <f ca="1">SUM(OFFSET(INDIRECT(ADDRESS(7,COLUMN())),1,0):OFFSET(INDIRECT(ADDRESS(ROW()-2,COLUMN())),1,0))</f>
        <v>0</v>
      </c>
      <c r="BO12" s="16"/>
      <c r="BP12" s="16"/>
      <c r="BQ12" s="17">
        <v>19.938464155075224</v>
      </c>
      <c r="BR12" s="17">
        <v>1865</v>
      </c>
      <c r="BS12" s="18">
        <v>0.64079395249948157</v>
      </c>
      <c r="BT12" s="18">
        <v>12.416882261717163</v>
      </c>
      <c r="BU12" s="17">
        <v>19.377339959723184</v>
      </c>
      <c r="BV12" s="17">
        <v>-14866.869674493053</v>
      </c>
      <c r="BW12" s="19">
        <v>0</v>
      </c>
      <c r="BX12" s="20"/>
      <c r="BY12" s="1"/>
      <c r="BZ12" s="18">
        <v>0</v>
      </c>
      <c r="CA12" s="18">
        <v>0</v>
      </c>
      <c r="CB12" s="18">
        <v>0</v>
      </c>
      <c r="CC12" s="18">
        <v>0</v>
      </c>
      <c r="CD12" s="17">
        <v>20.721093656978773</v>
      </c>
      <c r="CE12" s="17">
        <v>16.910514247923867</v>
      </c>
      <c r="CF12" s="21">
        <v>1.3410655247968462</v>
      </c>
      <c r="CG12" s="21">
        <v>2.0600634660776556</v>
      </c>
      <c r="CH12" s="21">
        <v>1.1630507544592014E-2</v>
      </c>
      <c r="CI12" s="21">
        <v>3.1010816198444625E-2</v>
      </c>
      <c r="CJ12" s="21">
        <v>0.93779785382397418</v>
      </c>
      <c r="CK12" s="1"/>
      <c r="CL12" s="1"/>
      <c r="CM12" s="18">
        <v>6.4414959870717596E-3</v>
      </c>
      <c r="CN12" s="18">
        <v>0.58241380423378153</v>
      </c>
      <c r="CO12" s="19">
        <v>8.1861692815170923E-4</v>
      </c>
      <c r="CP12" s="17">
        <v>90.415922854364936</v>
      </c>
      <c r="CQ12" s="17">
        <v>711.46073847845764</v>
      </c>
      <c r="CR12" s="21">
        <v>2.0463695180371015</v>
      </c>
      <c r="CS12" s="21">
        <v>0.45874685802287191</v>
      </c>
      <c r="CT12" s="21">
        <v>0.11270689054274749</v>
      </c>
      <c r="CU12" s="17">
        <v>17.847094959958756</v>
      </c>
      <c r="CV12" s="1"/>
      <c r="CW12" s="1"/>
      <c r="CX12" s="18">
        <v>0.63435245651240968</v>
      </c>
      <c r="CY12" s="18">
        <v>11.834468457483382</v>
      </c>
      <c r="CZ12" s="19">
        <v>1.162598515699915E-2</v>
      </c>
      <c r="DA12" s="17">
        <v>1017.9325276670186</v>
      </c>
      <c r="DB12" s="21">
        <v>1.0915126014457719</v>
      </c>
      <c r="DC12" s="21">
        <v>0.59781777942320968</v>
      </c>
      <c r="DD12" s="21">
        <v>4.2230314991515563</v>
      </c>
      <c r="DE12" s="17">
        <v>71.594101542894208</v>
      </c>
    </row>
    <row r="13" spans="1:109" ht="90" x14ac:dyDescent="0.3">
      <c r="A13" s="12" t="s">
        <v>105</v>
      </c>
      <c r="B13" s="22"/>
      <c r="C13" s="27" t="s">
        <v>85</v>
      </c>
      <c r="D13" s="13" t="s">
        <v>106</v>
      </c>
      <c r="E13" s="22"/>
      <c r="F13" s="14">
        <v>0.97525115517493499</v>
      </c>
      <c r="G13" s="14">
        <v>1.3288534613102938E-5</v>
      </c>
      <c r="H13" s="14">
        <v>5.6733824181853213E-4</v>
      </c>
      <c r="I13" s="14">
        <v>2.0168786984187134E-4</v>
      </c>
      <c r="J13" s="14">
        <v>7.9729268073083271E-4</v>
      </c>
      <c r="K13" s="14">
        <v>3.5017437002785018E-4</v>
      </c>
      <c r="L13" s="14">
        <v>6.4430822158133413E-4</v>
      </c>
      <c r="M13" s="14">
        <v>3.4258383056598208E-4</v>
      </c>
      <c r="N13" s="14">
        <v>5.8323019000220495E-4</v>
      </c>
      <c r="O13" s="14">
        <v>5.6540881773678474E-4</v>
      </c>
      <c r="P13" s="14">
        <v>4.6462326529502401E-4</v>
      </c>
      <c r="Q13" s="14">
        <v>1.0510685232238708E-3</v>
      </c>
      <c r="R13" s="14">
        <v>1.9957731741567738E-5</v>
      </c>
      <c r="S13" s="14">
        <v>1.1652435793914841E-4</v>
      </c>
      <c r="T13" s="14">
        <v>6.5017690076679736E-5</v>
      </c>
      <c r="U13" s="14">
        <v>4.0177196080380758E-5</v>
      </c>
      <c r="V13" s="14">
        <v>4.0174886286755607E-5</v>
      </c>
      <c r="W13" s="14">
        <v>1.9437473169711383E-5</v>
      </c>
      <c r="X13" s="14">
        <v>1.582701612058E-4</v>
      </c>
      <c r="Y13" s="14">
        <v>1.0896482799101846E-4</v>
      </c>
      <c r="Z13" s="14">
        <v>5.0297834647972911E-5</v>
      </c>
      <c r="AA13" s="14">
        <v>9.4259046918265259E-5</v>
      </c>
      <c r="AB13" s="14">
        <v>8.8468077280003801E-5</v>
      </c>
      <c r="AC13" s="14">
        <v>9.0189477381185404E-5</v>
      </c>
      <c r="AD13" s="14">
        <v>7.22497568947974E-5</v>
      </c>
      <c r="AE13" s="14">
        <v>4.7096996051465209E-5</v>
      </c>
      <c r="AF13" s="14">
        <v>2.9449338161769541E-5</v>
      </c>
      <c r="AG13" s="14">
        <v>7.9389384672714819E-6</v>
      </c>
      <c r="AH13" s="14">
        <v>9.9160610860516744E-7</v>
      </c>
      <c r="AI13" s="14">
        <v>1.707284062438685E-7</v>
      </c>
      <c r="AJ13" s="14">
        <v>1.4213571513661451E-3</v>
      </c>
      <c r="AK13" s="14">
        <v>9.8524277485292303E-4</v>
      </c>
      <c r="AL13" s="14">
        <v>2.2612572654279723E-4</v>
      </c>
      <c r="AM13" s="14">
        <v>2.8481032243222987E-4</v>
      </c>
      <c r="AN13" s="14">
        <v>5.205824760702054E-4</v>
      </c>
      <c r="AO13" s="14">
        <v>3.1881518604483472E-4</v>
      </c>
      <c r="AP13" s="14">
        <v>1.7871099273181009E-4</v>
      </c>
      <c r="AQ13" s="14">
        <v>1.4822191219272463E-5</v>
      </c>
      <c r="AR13" s="14">
        <v>1.962273282828165E-8</v>
      </c>
      <c r="AS13" s="14">
        <v>8.9691363078605611E-11</v>
      </c>
      <c r="AT13" s="14">
        <v>1.083901111178277E-13</v>
      </c>
      <c r="AU13" s="14">
        <v>8.2398406201881076E-7</v>
      </c>
      <c r="AV13" s="14">
        <v>5.6938720197788996E-7</v>
      </c>
      <c r="AW13" s="14">
        <v>4.4270594460826286E-7</v>
      </c>
      <c r="AX13" s="14">
        <v>3.5310292197296672E-6</v>
      </c>
      <c r="AY13" s="14">
        <v>1.4132353843245507E-5</v>
      </c>
      <c r="AZ13" s="14">
        <v>5.7858089535370338E-7</v>
      </c>
      <c r="BA13" s="14">
        <v>1.9023148365287612E-7</v>
      </c>
      <c r="BB13" s="14">
        <v>8.1413301199987001E-6</v>
      </c>
      <c r="BC13" s="14">
        <v>2.3772226043676493E-6</v>
      </c>
      <c r="BD13" s="14">
        <v>1.3746550952927376E-5</v>
      </c>
      <c r="BE13" s="14">
        <v>4.1041228666192069E-27</v>
      </c>
      <c r="BF13" s="14">
        <v>1.4062563408593397E-2</v>
      </c>
      <c r="BG13" s="14">
        <v>1.2955812195072083E-7</v>
      </c>
      <c r="BH13" s="14">
        <v>0</v>
      </c>
      <c r="BI13" s="14">
        <v>2.9336258729902728E-5</v>
      </c>
      <c r="BJ13" s="14">
        <v>1.7090815732979673E-5</v>
      </c>
      <c r="BK13" s="14">
        <v>4.7956079539339417E-6</v>
      </c>
      <c r="BL13" s="14">
        <v>9.2685955661230399E-6</v>
      </c>
      <c r="BM13" s="14"/>
      <c r="BN13" s="15">
        <f ca="1">SUM(OFFSET(INDIRECT(ADDRESS(7,COLUMN())),1,0):OFFSET(INDIRECT(ADDRESS(ROW()-2,COLUMN())),1,0))</f>
        <v>0</v>
      </c>
      <c r="BO13" s="16"/>
      <c r="BP13" s="16"/>
      <c r="BQ13" s="17">
        <v>20.12390823475215</v>
      </c>
      <c r="BR13" s="17">
        <v>702</v>
      </c>
      <c r="BS13" s="18">
        <v>0.64079395249948157</v>
      </c>
      <c r="BT13" s="18">
        <v>12.416882261717163</v>
      </c>
      <c r="BU13" s="17">
        <v>19.377339959723184</v>
      </c>
      <c r="BV13" s="17">
        <v>-14866.869674493053</v>
      </c>
      <c r="BW13" s="19">
        <v>9.0902180019858392E-4</v>
      </c>
      <c r="BX13" s="20"/>
      <c r="BY13" s="1"/>
      <c r="BZ13" s="18">
        <v>5.8249567225744463E-4</v>
      </c>
      <c r="CA13" s="18">
        <v>1.4874210960302985E-2</v>
      </c>
      <c r="CB13" s="18">
        <v>1.3772781642968124E-2</v>
      </c>
      <c r="CC13" s="19">
        <v>1.167312314741488E-5</v>
      </c>
      <c r="CD13" s="17">
        <v>25.535315829314964</v>
      </c>
      <c r="CE13" s="17">
        <v>7.6112086053832195</v>
      </c>
      <c r="CF13" s="21">
        <v>1.2613174599013657</v>
      </c>
      <c r="CG13" s="21">
        <v>1.8011297806594606</v>
      </c>
      <c r="CH13" s="21">
        <v>1.1172687411174779E-2</v>
      </c>
      <c r="CI13" s="21">
        <v>2.6796662205570903E-2</v>
      </c>
      <c r="CJ13" s="21">
        <v>0.96588308039480308</v>
      </c>
      <c r="CK13" s="1"/>
      <c r="CL13" s="1"/>
      <c r="CM13" s="18">
        <v>5.9099038896513172E-3</v>
      </c>
      <c r="CN13" s="18">
        <v>0.56963658585479693</v>
      </c>
      <c r="CO13" s="19">
        <v>7.8780345085717506E-4</v>
      </c>
      <c r="CP13" s="17">
        <v>96.386776585702691</v>
      </c>
      <c r="CQ13" s="17">
        <v>723.0694219922492</v>
      </c>
      <c r="CR13" s="21">
        <v>2.0251907811669119</v>
      </c>
      <c r="CS13" s="21">
        <v>0.50915272712828374</v>
      </c>
      <c r="CT13" s="21">
        <v>0.11659998972165023</v>
      </c>
      <c r="CU13" s="17">
        <v>19.276963132819294</v>
      </c>
      <c r="CV13" s="1"/>
      <c r="CW13" s="1"/>
      <c r="CX13" s="18">
        <v>0.63430155293757284</v>
      </c>
      <c r="CY13" s="18">
        <v>11.832371464902064</v>
      </c>
      <c r="CZ13" s="19">
        <v>1.1630344605237108E-2</v>
      </c>
      <c r="DA13" s="17">
        <v>1017.3706684128675</v>
      </c>
      <c r="DB13" s="21">
        <v>1.0873635695781172</v>
      </c>
      <c r="DC13" s="21">
        <v>0.59815663252704776</v>
      </c>
      <c r="DD13" s="21">
        <v>4.2246761825782571</v>
      </c>
      <c r="DE13" s="17">
        <v>71.568276400454195</v>
      </c>
    </row>
    <row r="14" spans="1:109" ht="33.75" x14ac:dyDescent="0.3">
      <c r="A14" s="12" t="s">
        <v>107</v>
      </c>
      <c r="B14" s="22"/>
      <c r="C14" s="27" t="s">
        <v>85</v>
      </c>
      <c r="D14" s="13" t="s">
        <v>108</v>
      </c>
      <c r="E14" s="22"/>
      <c r="F14" s="14">
        <v>1.2036656685583771E-3</v>
      </c>
      <c r="G14" s="14">
        <v>5.3846426850540181E-3</v>
      </c>
      <c r="H14" s="14">
        <v>3.5849680963426639E-2</v>
      </c>
      <c r="I14" s="14">
        <v>7.943019173243443E-3</v>
      </c>
      <c r="J14" s="14">
        <v>0.39447944455234585</v>
      </c>
      <c r="K14" s="14">
        <v>9.0528514526647785E-2</v>
      </c>
      <c r="L14" s="14">
        <v>0.10811685151015916</v>
      </c>
      <c r="M14" s="14">
        <v>4.3458220737899698E-2</v>
      </c>
      <c r="N14" s="14">
        <v>6.3858989084269471E-2</v>
      </c>
      <c r="O14" s="14">
        <v>4.6996815989172068E-2</v>
      </c>
      <c r="P14" s="14">
        <v>3.4106092713613638E-2</v>
      </c>
      <c r="Q14" s="14">
        <v>5.2743837796294657E-2</v>
      </c>
      <c r="R14" s="14">
        <v>7.785431263478388E-4</v>
      </c>
      <c r="S14" s="14">
        <v>3.2562042358207453E-3</v>
      </c>
      <c r="T14" s="14">
        <v>1.2844167679336119E-3</v>
      </c>
      <c r="U14" s="14">
        <v>7.4343704475018512E-4</v>
      </c>
      <c r="V14" s="14">
        <v>7.3898331396850302E-4</v>
      </c>
      <c r="W14" s="14">
        <v>3.4388400559360509E-4</v>
      </c>
      <c r="X14" s="14">
        <v>4.7604435617996438E-3</v>
      </c>
      <c r="Y14" s="14">
        <v>2.9541065631037348E-3</v>
      </c>
      <c r="Z14" s="14">
        <v>9.5730443626817585E-4</v>
      </c>
      <c r="AA14" s="14">
        <v>1.2509326149905732E-3</v>
      </c>
      <c r="AB14" s="14">
        <v>7.3896827787920858E-4</v>
      </c>
      <c r="AC14" s="14">
        <v>5.5216464279298578E-4</v>
      </c>
      <c r="AD14" s="14">
        <v>3.3877594271298546E-4</v>
      </c>
      <c r="AE14" s="14">
        <v>1.5382128508724887E-4</v>
      </c>
      <c r="AF14" s="14">
        <v>5.9030330613348048E-5</v>
      </c>
      <c r="AG14" s="14">
        <v>1.0086649536042773E-5</v>
      </c>
      <c r="AH14" s="14">
        <v>6.4976744320115748E-7</v>
      </c>
      <c r="AI14" s="14">
        <v>7.0511829193997059E-8</v>
      </c>
      <c r="AJ14" s="14">
        <v>5.6433421081467205E-2</v>
      </c>
      <c r="AK14" s="14">
        <v>2.3890796857396208E-2</v>
      </c>
      <c r="AL14" s="14">
        <v>4.0076221982346377E-3</v>
      </c>
      <c r="AM14" s="14">
        <v>3.9407134911168956E-3</v>
      </c>
      <c r="AN14" s="14">
        <v>3.9642439335029651E-3</v>
      </c>
      <c r="AO14" s="14">
        <v>9.2554605405771725E-4</v>
      </c>
      <c r="AP14" s="14">
        <v>2.3199961283207362E-4</v>
      </c>
      <c r="AQ14" s="14">
        <v>7.7474973158801261E-6</v>
      </c>
      <c r="AR14" s="14">
        <v>1.4318372981778756E-9</v>
      </c>
      <c r="AS14" s="14">
        <v>1.6289902237228776E-12</v>
      </c>
      <c r="AT14" s="14">
        <v>6.0850154931005441E-16</v>
      </c>
      <c r="AU14" s="14">
        <v>5.5881281475375481E-5</v>
      </c>
      <c r="AV14" s="14">
        <v>3.7755817157919503E-5</v>
      </c>
      <c r="AW14" s="14">
        <v>2.9547696262576172E-5</v>
      </c>
      <c r="AX14" s="14">
        <v>1.1848556081211292E-4</v>
      </c>
      <c r="AY14" s="14">
        <v>5.5517192698402603E-4</v>
      </c>
      <c r="AZ14" s="14">
        <v>2.8171677658932101E-5</v>
      </c>
      <c r="BA14" s="14">
        <v>6.5172090492411564E-6</v>
      </c>
      <c r="BB14" s="14">
        <v>2.3290666183619081E-4</v>
      </c>
      <c r="BC14" s="14">
        <v>6.6306311146855919E-5</v>
      </c>
      <c r="BD14" s="14">
        <v>2.6509941782111628E-4</v>
      </c>
      <c r="BE14" s="14">
        <v>1.1725192365014245E-29</v>
      </c>
      <c r="BF14" s="14">
        <v>5.3174417514961119E-7</v>
      </c>
      <c r="BG14" s="14">
        <v>2.1085125339263964E-5</v>
      </c>
      <c r="BH14" s="14">
        <v>0</v>
      </c>
      <c r="BI14" s="14">
        <v>1.0054462698491254E-3</v>
      </c>
      <c r="BJ14" s="14">
        <v>3.9861711795190208E-4</v>
      </c>
      <c r="BK14" s="14">
        <v>7.78733000437177E-5</v>
      </c>
      <c r="BL14" s="14">
        <v>1.0691224388997795E-4</v>
      </c>
      <c r="BM14" s="14"/>
      <c r="BN14" s="15">
        <f ca="1">SUM(OFFSET(INDIRECT(ADDRESS(7,COLUMN())),1,0):OFFSET(INDIRECT(ADDRESS(ROW()-2,COLUMN())),1,0))</f>
        <v>0</v>
      </c>
      <c r="BO14" s="16"/>
      <c r="BP14" s="16"/>
      <c r="BQ14" s="17">
        <v>42.860128856684298</v>
      </c>
      <c r="BR14" s="17">
        <v>6085</v>
      </c>
      <c r="BS14" s="18">
        <v>0</v>
      </c>
      <c r="BT14" s="18">
        <v>0</v>
      </c>
      <c r="BU14" s="17">
        <v>44.657660352126058</v>
      </c>
      <c r="BV14" s="17">
        <v>-2935.2654532428805</v>
      </c>
      <c r="BW14" s="19">
        <v>0</v>
      </c>
      <c r="BX14" s="20"/>
      <c r="BY14" s="1"/>
      <c r="BZ14" s="18">
        <v>0</v>
      </c>
      <c r="CA14" s="18">
        <v>0</v>
      </c>
      <c r="CB14" s="18">
        <v>0</v>
      </c>
      <c r="CC14" s="19">
        <v>0</v>
      </c>
      <c r="CD14" s="17">
        <v>20.72109365697878</v>
      </c>
      <c r="CE14" s="17">
        <v>56.174738380291522</v>
      </c>
      <c r="CF14" s="21">
        <v>1.4933945808099534</v>
      </c>
      <c r="CG14" s="21">
        <v>2.4291608483424061</v>
      </c>
      <c r="CH14" s="21">
        <v>1.3809526791367353E-2</v>
      </c>
      <c r="CI14" s="21">
        <v>3.8268130788009905E-2</v>
      </c>
      <c r="CJ14" s="21">
        <v>0.85428830153621016</v>
      </c>
      <c r="CK14" s="1"/>
      <c r="CL14" s="1"/>
      <c r="CM14" s="18">
        <v>0</v>
      </c>
      <c r="CN14" s="18">
        <v>0</v>
      </c>
      <c r="CO14" s="19">
        <v>0</v>
      </c>
      <c r="CP14" s="17">
        <v>44.657660352126058</v>
      </c>
      <c r="CQ14" s="17">
        <v>466.47562448540833</v>
      </c>
      <c r="CR14" s="21">
        <v>2.9500312907017259</v>
      </c>
      <c r="CS14" s="21">
        <v>8.9511240735025893E-2</v>
      </c>
      <c r="CT14" s="21">
        <v>8.0623556688635009E-2</v>
      </c>
      <c r="CU14" s="17">
        <v>5.8619806347333521</v>
      </c>
      <c r="CV14" s="1"/>
      <c r="CW14" s="1"/>
      <c r="CX14" s="18"/>
      <c r="CY14" s="18"/>
      <c r="CZ14" s="19"/>
      <c r="DA14" s="17"/>
      <c r="DB14" s="21"/>
      <c r="DC14" s="21"/>
      <c r="DD14" s="21"/>
      <c r="DE14" s="17"/>
    </row>
    <row r="15" spans="1:109" ht="67.5" x14ac:dyDescent="0.3">
      <c r="A15" s="12" t="s">
        <v>109</v>
      </c>
      <c r="B15" s="22"/>
      <c r="C15" s="27" t="s">
        <v>85</v>
      </c>
      <c r="D15" s="13" t="s">
        <v>110</v>
      </c>
      <c r="E15" s="22"/>
      <c r="F15" s="14">
        <v>1.2036656685583771E-3</v>
      </c>
      <c r="G15" s="14">
        <v>5.3846426850540181E-3</v>
      </c>
      <c r="H15" s="14">
        <v>3.5849680963426639E-2</v>
      </c>
      <c r="I15" s="14">
        <v>7.943019173243443E-3</v>
      </c>
      <c r="J15" s="14">
        <v>0.39447944455234585</v>
      </c>
      <c r="K15" s="14">
        <v>9.0528514526647785E-2</v>
      </c>
      <c r="L15" s="14">
        <v>0.10811685151015916</v>
      </c>
      <c r="M15" s="14">
        <v>4.3458220737899698E-2</v>
      </c>
      <c r="N15" s="14">
        <v>6.3858989084269471E-2</v>
      </c>
      <c r="O15" s="14">
        <v>4.6996815989172068E-2</v>
      </c>
      <c r="P15" s="14">
        <v>3.4106092713613638E-2</v>
      </c>
      <c r="Q15" s="14">
        <v>5.2743837796294657E-2</v>
      </c>
      <c r="R15" s="14">
        <v>7.785431263478388E-4</v>
      </c>
      <c r="S15" s="14">
        <v>3.2562042358207453E-3</v>
      </c>
      <c r="T15" s="14">
        <v>1.2844167679336119E-3</v>
      </c>
      <c r="U15" s="14">
        <v>7.4343704475018512E-4</v>
      </c>
      <c r="V15" s="14">
        <v>7.3898331396850302E-4</v>
      </c>
      <c r="W15" s="14">
        <v>3.4388400559360509E-4</v>
      </c>
      <c r="X15" s="14">
        <v>4.7604435617996438E-3</v>
      </c>
      <c r="Y15" s="14">
        <v>2.9541065631037348E-3</v>
      </c>
      <c r="Z15" s="14">
        <v>9.5730443626817585E-4</v>
      </c>
      <c r="AA15" s="14">
        <v>1.2509326149905732E-3</v>
      </c>
      <c r="AB15" s="14">
        <v>7.3896827787920858E-4</v>
      </c>
      <c r="AC15" s="14">
        <v>5.5216464279298578E-4</v>
      </c>
      <c r="AD15" s="14">
        <v>3.3877594271298546E-4</v>
      </c>
      <c r="AE15" s="14">
        <v>1.5382128508724887E-4</v>
      </c>
      <c r="AF15" s="14">
        <v>5.9030330613348048E-5</v>
      </c>
      <c r="AG15" s="14">
        <v>1.0086649536042773E-5</v>
      </c>
      <c r="AH15" s="14">
        <v>6.4976744320115748E-7</v>
      </c>
      <c r="AI15" s="14">
        <v>7.0511829193997059E-8</v>
      </c>
      <c r="AJ15" s="14">
        <v>5.6433421081467205E-2</v>
      </c>
      <c r="AK15" s="14">
        <v>2.3890796857396208E-2</v>
      </c>
      <c r="AL15" s="14">
        <v>4.0076221982346377E-3</v>
      </c>
      <c r="AM15" s="14">
        <v>3.9407134911168956E-3</v>
      </c>
      <c r="AN15" s="14">
        <v>3.9642439335029651E-3</v>
      </c>
      <c r="AO15" s="14">
        <v>9.2554605405771725E-4</v>
      </c>
      <c r="AP15" s="14">
        <v>2.3199961283207362E-4</v>
      </c>
      <c r="AQ15" s="14">
        <v>7.7474973158801261E-6</v>
      </c>
      <c r="AR15" s="14">
        <v>1.4318372981778756E-9</v>
      </c>
      <c r="AS15" s="14">
        <v>1.6289902237228776E-12</v>
      </c>
      <c r="AT15" s="14">
        <v>6.0850154931005441E-16</v>
      </c>
      <c r="AU15" s="14">
        <v>5.5881281475375481E-5</v>
      </c>
      <c r="AV15" s="14">
        <v>3.7755817157919503E-5</v>
      </c>
      <c r="AW15" s="14">
        <v>2.9547696262576172E-5</v>
      </c>
      <c r="AX15" s="14">
        <v>1.1848556081211292E-4</v>
      </c>
      <c r="AY15" s="14">
        <v>5.5517192698402603E-4</v>
      </c>
      <c r="AZ15" s="14">
        <v>2.8171677658932101E-5</v>
      </c>
      <c r="BA15" s="14">
        <v>6.5172090492411564E-6</v>
      </c>
      <c r="BB15" s="14">
        <v>2.3290666183619081E-4</v>
      </c>
      <c r="BC15" s="14">
        <v>6.6306311146855919E-5</v>
      </c>
      <c r="BD15" s="14">
        <v>2.6509941782111628E-4</v>
      </c>
      <c r="BE15" s="14">
        <v>1.1725192365014245E-29</v>
      </c>
      <c r="BF15" s="14">
        <v>5.3174417514961119E-7</v>
      </c>
      <c r="BG15" s="14">
        <v>2.1085125339263964E-5</v>
      </c>
      <c r="BH15" s="14">
        <v>0</v>
      </c>
      <c r="BI15" s="14">
        <v>1.0054462698491254E-3</v>
      </c>
      <c r="BJ15" s="14">
        <v>3.9861711795190208E-4</v>
      </c>
      <c r="BK15" s="14">
        <v>7.78733000437177E-5</v>
      </c>
      <c r="BL15" s="14">
        <v>1.0691224388997795E-4</v>
      </c>
      <c r="BM15" s="14"/>
      <c r="BN15" s="15">
        <f ca="1">SUM(OFFSET(INDIRECT(ADDRESS(7,COLUMN())),1,0):OFFSET(INDIRECT(ADDRESS(ROW()-2,COLUMN())),1,0))</f>
        <v>0</v>
      </c>
      <c r="BO15" s="16"/>
      <c r="BP15" s="16"/>
      <c r="BQ15" s="17">
        <v>5.9795337168914671</v>
      </c>
      <c r="BR15" s="17">
        <v>702</v>
      </c>
      <c r="BS15" s="18">
        <v>0</v>
      </c>
      <c r="BT15" s="18">
        <v>0</v>
      </c>
      <c r="BU15" s="17">
        <v>44.657660352126058</v>
      </c>
      <c r="BV15" s="17">
        <v>-2935.2652172293506</v>
      </c>
      <c r="BW15" s="19">
        <v>0.6040688250936137</v>
      </c>
      <c r="BX15" s="20"/>
      <c r="BY15" s="1"/>
      <c r="BZ15" s="18">
        <v>0</v>
      </c>
      <c r="CA15" s="18">
        <v>0</v>
      </c>
      <c r="CB15" s="18">
        <v>0</v>
      </c>
      <c r="CC15" s="18">
        <v>0</v>
      </c>
      <c r="CD15" s="17">
        <v>25.469289243964045</v>
      </c>
      <c r="CE15" s="17">
        <v>8.0472473361737009</v>
      </c>
      <c r="CF15" s="21">
        <v>1.265651812655697</v>
      </c>
      <c r="CG15" s="21">
        <v>1.8311144415456311</v>
      </c>
      <c r="CH15" s="21">
        <v>1.0443770669069917E-2</v>
      </c>
      <c r="CI15" s="21">
        <v>2.51736783459372E-2</v>
      </c>
      <c r="CJ15" s="21">
        <v>0.95735731994582907</v>
      </c>
      <c r="CK15" s="1"/>
      <c r="CL15" s="1"/>
      <c r="CM15" s="18">
        <v>0</v>
      </c>
      <c r="CN15" s="18">
        <v>0</v>
      </c>
      <c r="CO15" s="19">
        <v>0</v>
      </c>
      <c r="CP15" s="17">
        <v>73.978569883447832</v>
      </c>
      <c r="CQ15" s="17">
        <v>669.9267556527318</v>
      </c>
      <c r="CR15" s="21">
        <v>2.069717129890436</v>
      </c>
      <c r="CS15" s="21">
        <v>0.31664621679784949</v>
      </c>
      <c r="CT15" s="21">
        <v>0.11071185424589949</v>
      </c>
      <c r="CU15" s="17">
        <v>16.567631421472974</v>
      </c>
      <c r="CV15" s="1"/>
      <c r="CW15" s="1"/>
      <c r="CX15" s="18">
        <v>0</v>
      </c>
      <c r="CY15" s="18">
        <v>0</v>
      </c>
      <c r="CZ15" s="19">
        <v>0</v>
      </c>
      <c r="DA15" s="17">
        <v>1022.5101483096493</v>
      </c>
      <c r="DB15" s="21">
        <v>1.3659500127695561</v>
      </c>
      <c r="DC15" s="21">
        <v>0.58097952335965464</v>
      </c>
      <c r="DD15" s="21">
        <v>4.3069593975741913</v>
      </c>
      <c r="DE15" s="17">
        <v>75.175899898803067</v>
      </c>
    </row>
    <row r="16" spans="1:109" ht="67.5" x14ac:dyDescent="0.3">
      <c r="A16" s="12" t="s">
        <v>111</v>
      </c>
      <c r="B16" s="22"/>
      <c r="C16" s="27" t="s">
        <v>85</v>
      </c>
      <c r="D16" s="13" t="s">
        <v>112</v>
      </c>
      <c r="E16" s="22"/>
      <c r="F16" s="14">
        <v>0.98802403595563115</v>
      </c>
      <c r="G16" s="14">
        <v>6.0876380217736E-6</v>
      </c>
      <c r="H16" s="14">
        <v>5.5609838398222426E-4</v>
      </c>
      <c r="I16" s="14">
        <v>1.5320634961748779E-4</v>
      </c>
      <c r="J16" s="14">
        <v>3.4632698553791852E-4</v>
      </c>
      <c r="K16" s="14">
        <v>1.5206738964098628E-4</v>
      </c>
      <c r="L16" s="14">
        <v>2.7979797446999057E-4</v>
      </c>
      <c r="M16" s="14">
        <v>1.4877081774633194E-4</v>
      </c>
      <c r="N16" s="14">
        <v>2.5327416113995018E-4</v>
      </c>
      <c r="O16" s="14">
        <v>2.4553503326170888E-4</v>
      </c>
      <c r="P16" s="14">
        <v>2.0176779232215428E-4</v>
      </c>
      <c r="Q16" s="14">
        <v>4.5643813288591856E-4</v>
      </c>
      <c r="R16" s="14">
        <v>8.6668657672009111E-6</v>
      </c>
      <c r="S16" s="14">
        <v>5.0601991407359655E-5</v>
      </c>
      <c r="T16" s="14">
        <v>2.8234651166055146E-5</v>
      </c>
      <c r="U16" s="14">
        <v>1.7447391859081188E-5</v>
      </c>
      <c r="V16" s="14">
        <v>1.7446388805490626E-5</v>
      </c>
      <c r="W16" s="14">
        <v>8.4409377500631064E-6</v>
      </c>
      <c r="X16" s="14">
        <v>6.8730568378828392E-5</v>
      </c>
      <c r="Y16" s="14">
        <v>4.7319182017702341E-5</v>
      </c>
      <c r="Z16" s="14">
        <v>2.1842391162701153E-5</v>
      </c>
      <c r="AA16" s="14">
        <v>4.0933034008990688E-5</v>
      </c>
      <c r="AB16" s="14">
        <v>3.84182414117935E-5</v>
      </c>
      <c r="AC16" s="14">
        <v>3.9165778420398183E-5</v>
      </c>
      <c r="AD16" s="14">
        <v>3.1375256182375393E-5</v>
      </c>
      <c r="AE16" s="14">
        <v>2.0452391163289575E-5</v>
      </c>
      <c r="AF16" s="14">
        <v>1.2788699634009124E-5</v>
      </c>
      <c r="AG16" s="14">
        <v>3.4475709951747592E-6</v>
      </c>
      <c r="AH16" s="14">
        <v>4.3061574097177235E-7</v>
      </c>
      <c r="AI16" s="14">
        <v>7.4140665601286843E-8</v>
      </c>
      <c r="AJ16" s="14">
        <v>6.1724006621539571E-4</v>
      </c>
      <c r="AK16" s="14">
        <v>4.2785257443603888E-4</v>
      </c>
      <c r="AL16" s="14">
        <v>9.8197598435941855E-5</v>
      </c>
      <c r="AM16" s="14">
        <v>1.23682033582792E-4</v>
      </c>
      <c r="AN16" s="14">
        <v>2.2606870046360956E-4</v>
      </c>
      <c r="AO16" s="14">
        <v>1.3844902052020607E-4</v>
      </c>
      <c r="AP16" s="14">
        <v>7.7607215824987931E-5</v>
      </c>
      <c r="AQ16" s="14">
        <v>6.4366980648641586E-6</v>
      </c>
      <c r="AR16" s="14">
        <v>8.5213856322832276E-9</v>
      </c>
      <c r="AS16" s="14">
        <v>3.8949455080321028E-11</v>
      </c>
      <c r="AT16" s="14">
        <v>4.7069593598473862E-14</v>
      </c>
      <c r="AU16" s="14">
        <v>7.2892721386317078E-7</v>
      </c>
      <c r="AV16" s="14">
        <v>2.5571451048059448E-7</v>
      </c>
      <c r="AW16" s="14">
        <v>1.9691611924801836E-7</v>
      </c>
      <c r="AX16" s="14">
        <v>2.2768508796553324E-6</v>
      </c>
      <c r="AY16" s="14">
        <v>6.1433152250978007E-6</v>
      </c>
      <c r="AZ16" s="14">
        <v>2.5127342700720295E-7</v>
      </c>
      <c r="BA16" s="14">
        <v>8.2612145127065195E-8</v>
      </c>
      <c r="BB16" s="14">
        <v>3.5355172564096529E-6</v>
      </c>
      <c r="BC16" s="14">
        <v>1.0328337298780398E-6</v>
      </c>
      <c r="BD16" s="14">
        <v>5.969593534172356E-6</v>
      </c>
      <c r="BE16" s="14">
        <v>3.2177575417206199E-27</v>
      </c>
      <c r="BF16" s="14">
        <v>6.9581943267473974E-3</v>
      </c>
      <c r="BG16" s="14">
        <v>2.979339810778138E-7</v>
      </c>
      <c r="BH16" s="14">
        <v>0</v>
      </c>
      <c r="BI16" s="14">
        <v>1.2739594824602103E-5</v>
      </c>
      <c r="BJ16" s="14">
        <v>7.421875760075852E-6</v>
      </c>
      <c r="BK16" s="14">
        <v>2.0825457933139574E-6</v>
      </c>
      <c r="BL16" s="14">
        <v>4.0249901318828094E-6</v>
      </c>
      <c r="BM16" s="14"/>
      <c r="BN16" s="15">
        <f ca="1">SUM(OFFSET(INDIRECT(ADDRESS(7,COLUMN())),1,0):OFFSET(INDIRECT(ADDRESS(ROW()-2,COLUMN())),1,0))</f>
        <v>0</v>
      </c>
      <c r="BO16" s="16"/>
      <c r="BP16" s="16"/>
      <c r="BQ16" s="17">
        <v>36.851355680627819</v>
      </c>
      <c r="BR16" s="17">
        <v>702</v>
      </c>
      <c r="BS16" s="18">
        <v>1.4755969440544436</v>
      </c>
      <c r="BT16" s="18">
        <v>27.524823107761009</v>
      </c>
      <c r="BU16" s="17">
        <v>18.653347866208005</v>
      </c>
      <c r="BV16" s="17">
        <v>-15336.281744967098</v>
      </c>
      <c r="BW16" s="19">
        <v>5.5760146535965838E-4</v>
      </c>
      <c r="BX16" s="20"/>
      <c r="BY16" s="1"/>
      <c r="BZ16" s="18">
        <v>8.2279501828499155E-4</v>
      </c>
      <c r="CA16" s="18">
        <v>2.4643126545289457E-2</v>
      </c>
      <c r="CB16" s="18">
        <v>1.9454524150958313E-2</v>
      </c>
      <c r="CC16" s="18">
        <v>1.6488684862323342E-5</v>
      </c>
      <c r="CD16" s="17">
        <v>29.95050528703349</v>
      </c>
      <c r="CE16" s="17">
        <v>8.472187106036321</v>
      </c>
      <c r="CF16" s="21">
        <v>1.2306321458880747</v>
      </c>
      <c r="CG16" s="21">
        <v>1.7201291400723098</v>
      </c>
      <c r="CH16" s="21">
        <v>1.1678122440967845E-2</v>
      </c>
      <c r="CI16" s="21">
        <v>2.6299461265806814E-2</v>
      </c>
      <c r="CJ16" s="21">
        <v>0.96284282556312084</v>
      </c>
      <c r="CK16" s="1"/>
      <c r="CL16" s="1"/>
      <c r="CM16" s="18">
        <v>5.7697272310229409E-3</v>
      </c>
      <c r="CN16" s="18">
        <v>0.56402006523556703</v>
      </c>
      <c r="CO16" s="19">
        <v>7.9393974285288014E-4</v>
      </c>
      <c r="CP16" s="17">
        <v>97.755065820601942</v>
      </c>
      <c r="CQ16" s="17">
        <v>710.40664019269525</v>
      </c>
      <c r="CR16" s="21">
        <v>2.0998923064066988</v>
      </c>
      <c r="CS16" s="21">
        <v>0.4266860343447752</v>
      </c>
      <c r="CT16" s="21">
        <v>0.11203976049481447</v>
      </c>
      <c r="CU16" s="17">
        <v>17.879870979235509</v>
      </c>
      <c r="CV16" s="1"/>
      <c r="CW16" s="1"/>
      <c r="CX16" s="18">
        <v>1.4690044218051357</v>
      </c>
      <c r="CY16" s="18">
        <v>26.936159915980138</v>
      </c>
      <c r="CZ16" s="19">
        <v>2.6890385305806969E-2</v>
      </c>
      <c r="DA16" s="17">
        <v>1001.7022668010369</v>
      </c>
      <c r="DB16" s="21">
        <v>0.75918168780356976</v>
      </c>
      <c r="DC16" s="21">
        <v>0.62374608557284439</v>
      </c>
      <c r="DD16" s="21">
        <v>4.2699550134644397</v>
      </c>
      <c r="DE16" s="17">
        <v>69.374667956997072</v>
      </c>
    </row>
    <row r="17" spans="1:109" ht="45" x14ac:dyDescent="0.3">
      <c r="A17" s="12" t="s">
        <v>113</v>
      </c>
      <c r="B17" s="22"/>
      <c r="C17" s="27" t="s">
        <v>85</v>
      </c>
      <c r="D17" s="13" t="s">
        <v>114</v>
      </c>
      <c r="E17" s="2" t="s">
        <v>115</v>
      </c>
      <c r="F17" s="14">
        <v>3.59270228269021E-4</v>
      </c>
      <c r="G17" s="14">
        <v>7.2174227684995479E-4</v>
      </c>
      <c r="H17" s="14">
        <v>9.9639989227414977E-3</v>
      </c>
      <c r="I17" s="14">
        <v>4.1556536455785806E-3</v>
      </c>
      <c r="J17" s="14">
        <v>8.3205130195428731E-2</v>
      </c>
      <c r="K17" s="14">
        <v>3.6245093321882201E-2</v>
      </c>
      <c r="L17" s="14">
        <v>6.603512288218856E-2</v>
      </c>
      <c r="M17" s="14">
        <v>3.4495078038071128E-2</v>
      </c>
      <c r="N17" s="14">
        <v>5.844347768212995E-2</v>
      </c>
      <c r="O17" s="14">
        <v>5.6156917418064028E-2</v>
      </c>
      <c r="P17" s="14">
        <v>4.5964958842366656E-2</v>
      </c>
      <c r="Q17" s="14">
        <v>0.10304936366352961</v>
      </c>
      <c r="R17" s="14">
        <v>1.9827890803687446E-3</v>
      </c>
      <c r="S17" s="14">
        <v>1.1393028711660525E-2</v>
      </c>
      <c r="T17" s="14">
        <v>6.3680379501378651E-3</v>
      </c>
      <c r="U17" s="14">
        <v>3.9265376943822018E-3</v>
      </c>
      <c r="V17" s="14">
        <v>3.9258247745684359E-3</v>
      </c>
      <c r="W17" s="14">
        <v>1.901067128620282E-3</v>
      </c>
      <c r="X17" s="14">
        <v>1.5474619114367144E-2</v>
      </c>
      <c r="Y17" s="14">
        <v>1.0592136555561099E-2</v>
      </c>
      <c r="Z17" s="14">
        <v>4.8311936832674133E-3</v>
      </c>
      <c r="AA17" s="14">
        <v>8.9461095206530249E-3</v>
      </c>
      <c r="AB17" s="14">
        <v>8.2861342055224885E-3</v>
      </c>
      <c r="AC17" s="14">
        <v>8.3858607997794495E-3</v>
      </c>
      <c r="AD17" s="14">
        <v>6.7174613914306684E-3</v>
      </c>
      <c r="AE17" s="14">
        <v>4.4967677102558884E-3</v>
      </c>
      <c r="AF17" s="14">
        <v>3.3152216666149379E-3</v>
      </c>
      <c r="AG17" s="14">
        <v>1.4291770233314377E-3</v>
      </c>
      <c r="AH17" s="14">
        <v>6.8432253943219521E-4</v>
      </c>
      <c r="AI17" s="14">
        <v>3.9665260338805859E-4</v>
      </c>
      <c r="AJ17" s="14">
        <v>0.14035915854863912</v>
      </c>
      <c r="AK17" s="14">
        <v>9.6023111481147422E-2</v>
      </c>
      <c r="AL17" s="14">
        <v>2.1813429094391677E-2</v>
      </c>
      <c r="AM17" s="14">
        <v>2.723519935449234E-2</v>
      </c>
      <c r="AN17" s="14">
        <v>4.8215349626991796E-2</v>
      </c>
      <c r="AO17" s="14">
        <v>2.9881310494597038E-2</v>
      </c>
      <c r="AP17" s="14">
        <v>2.1710454336613151E-2</v>
      </c>
      <c r="AQ17" s="14">
        <v>6.9911725818769576E-3</v>
      </c>
      <c r="AR17" s="14">
        <v>1.283158280738859E-3</v>
      </c>
      <c r="AS17" s="14">
        <v>4.1465527260381755E-4</v>
      </c>
      <c r="AT17" s="14">
        <v>3.6104616833763875E-5</v>
      </c>
      <c r="AU17" s="14">
        <v>5.7964066003329724E-5</v>
      </c>
      <c r="AV17" s="14">
        <v>5.6496674841806821E-5</v>
      </c>
      <c r="AW17" s="14">
        <v>4.3619729472290987E-5</v>
      </c>
      <c r="AX17" s="14">
        <v>1.6348604228391835E-4</v>
      </c>
      <c r="AY17" s="14">
        <v>1.3918626933346286E-3</v>
      </c>
      <c r="AZ17" s="14">
        <v>5.8009956259097473E-5</v>
      </c>
      <c r="BA17" s="14">
        <v>1.860634691053473E-5</v>
      </c>
      <c r="BB17" s="14">
        <v>8.0947477272010266E-4</v>
      </c>
      <c r="BC17" s="14">
        <v>2.359722739315689E-4</v>
      </c>
      <c r="BD17" s="14">
        <v>1.351843735464559E-3</v>
      </c>
      <c r="BE17" s="14">
        <v>0</v>
      </c>
      <c r="BF17" s="14">
        <v>8.1074941060942084E-7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/>
      <c r="BN17" s="15">
        <f ca="1">SUM(OFFSET(INDIRECT(ADDRESS(7,COLUMN())),1,0):OFFSET(INDIRECT(ADDRESS(ROW()-2,COLUMN())),1,0))</f>
        <v>0</v>
      </c>
      <c r="BO17" s="16"/>
      <c r="BP17" s="16"/>
      <c r="BQ17" s="17">
        <v>20.216534144000889</v>
      </c>
      <c r="BR17" s="17">
        <v>1970</v>
      </c>
      <c r="BS17" s="18">
        <v>341.34292973987908</v>
      </c>
      <c r="BT17" s="18">
        <v>31164.989730701138</v>
      </c>
      <c r="BU17" s="17">
        <v>91.301113969023675</v>
      </c>
      <c r="BV17" s="17">
        <v>-2281.5588957594719</v>
      </c>
      <c r="BW17" s="19">
        <v>0</v>
      </c>
      <c r="BX17" s="20"/>
      <c r="BY17" s="1"/>
      <c r="BZ17" s="18">
        <v>0</v>
      </c>
      <c r="CA17" s="18">
        <v>0</v>
      </c>
      <c r="CB17" s="18">
        <v>0</v>
      </c>
      <c r="CC17" s="18">
        <v>0</v>
      </c>
      <c r="CD17" s="17">
        <v>20.653723942853475</v>
      </c>
      <c r="CE17" s="17">
        <v>17.844249339259601</v>
      </c>
      <c r="CF17" s="21">
        <v>1.3458333270749891</v>
      </c>
      <c r="CG17" s="21">
        <v>2.0732844019363346</v>
      </c>
      <c r="CH17" s="21">
        <v>1.1665655083183016E-2</v>
      </c>
      <c r="CI17" s="21">
        <v>3.1191975647881794E-2</v>
      </c>
      <c r="CJ17" s="21">
        <v>0.93482217427641234</v>
      </c>
      <c r="CK17" s="1"/>
      <c r="CL17" s="1"/>
      <c r="CM17" s="18">
        <v>341.34292973987908</v>
      </c>
      <c r="CN17" s="18">
        <v>31164.989730701138</v>
      </c>
      <c r="CO17" s="19">
        <v>43.723364440010272</v>
      </c>
      <c r="CP17" s="17">
        <v>91.301113969023675</v>
      </c>
      <c r="CQ17" s="17">
        <v>712.77656991516312</v>
      </c>
      <c r="CR17" s="21">
        <v>2.0477037558320115</v>
      </c>
      <c r="CS17" s="21">
        <v>0.47842596469405657</v>
      </c>
      <c r="CT17" s="21">
        <v>0.1124098767721584</v>
      </c>
      <c r="CU17" s="17">
        <v>17.884809540828719</v>
      </c>
      <c r="CV17" s="1"/>
      <c r="CW17" s="1"/>
      <c r="CX17" s="18">
        <v>0</v>
      </c>
      <c r="CY17" s="18">
        <v>0</v>
      </c>
      <c r="CZ17" s="19">
        <v>0</v>
      </c>
      <c r="DA17" s="17">
        <v>1033.3933041859887</v>
      </c>
      <c r="DB17" s="21">
        <v>1.3616182125458161</v>
      </c>
      <c r="DC17" s="21">
        <v>0.58146519027401278</v>
      </c>
      <c r="DD17" s="21">
        <v>3.9963805286529861</v>
      </c>
      <c r="DE17" s="17">
        <v>68.150113824760254</v>
      </c>
    </row>
    <row r="18" spans="1:109" ht="33.75" x14ac:dyDescent="0.3">
      <c r="A18" s="12" t="s">
        <v>116</v>
      </c>
      <c r="B18" s="22"/>
      <c r="C18" s="27" t="s">
        <v>85</v>
      </c>
      <c r="D18" s="13" t="s">
        <v>117</v>
      </c>
      <c r="E18" s="22"/>
      <c r="F18" s="14">
        <v>3.59270228269021E-4</v>
      </c>
      <c r="G18" s="14">
        <v>7.2174227684995479E-4</v>
      </c>
      <c r="H18" s="14">
        <v>9.9639989227414977E-3</v>
      </c>
      <c r="I18" s="14">
        <v>4.1556536455785806E-3</v>
      </c>
      <c r="J18" s="14">
        <v>8.3205130195428731E-2</v>
      </c>
      <c r="K18" s="14">
        <v>3.6245093321882201E-2</v>
      </c>
      <c r="L18" s="14">
        <v>6.603512288218856E-2</v>
      </c>
      <c r="M18" s="14">
        <v>3.4495078038071128E-2</v>
      </c>
      <c r="N18" s="14">
        <v>5.844347768212995E-2</v>
      </c>
      <c r="O18" s="14">
        <v>5.6156917418064028E-2</v>
      </c>
      <c r="P18" s="14">
        <v>4.5964958842366656E-2</v>
      </c>
      <c r="Q18" s="14">
        <v>0.10304936366352961</v>
      </c>
      <c r="R18" s="14">
        <v>1.9827890803687446E-3</v>
      </c>
      <c r="S18" s="14">
        <v>1.1393028711660525E-2</v>
      </c>
      <c r="T18" s="14">
        <v>6.3680379501378651E-3</v>
      </c>
      <c r="U18" s="14">
        <v>3.9265376943822018E-3</v>
      </c>
      <c r="V18" s="14">
        <v>3.9258247745684359E-3</v>
      </c>
      <c r="W18" s="14">
        <v>1.901067128620282E-3</v>
      </c>
      <c r="X18" s="14">
        <v>1.5474619114367144E-2</v>
      </c>
      <c r="Y18" s="14">
        <v>1.0592136555561099E-2</v>
      </c>
      <c r="Z18" s="14">
        <v>4.8311936832674133E-3</v>
      </c>
      <c r="AA18" s="14">
        <v>8.9461095206530249E-3</v>
      </c>
      <c r="AB18" s="14">
        <v>8.2861342055224885E-3</v>
      </c>
      <c r="AC18" s="14">
        <v>8.3858607997794495E-3</v>
      </c>
      <c r="AD18" s="14">
        <v>6.7174613914306684E-3</v>
      </c>
      <c r="AE18" s="14">
        <v>4.4967677102558884E-3</v>
      </c>
      <c r="AF18" s="14">
        <v>3.3152216666149379E-3</v>
      </c>
      <c r="AG18" s="14">
        <v>1.4291770233314377E-3</v>
      </c>
      <c r="AH18" s="14">
        <v>6.8432253943219521E-4</v>
      </c>
      <c r="AI18" s="14">
        <v>3.9665260338805859E-4</v>
      </c>
      <c r="AJ18" s="14">
        <v>0.14035915854863912</v>
      </c>
      <c r="AK18" s="14">
        <v>9.6023111481147422E-2</v>
      </c>
      <c r="AL18" s="14">
        <v>2.1813429094391677E-2</v>
      </c>
      <c r="AM18" s="14">
        <v>2.723519935449234E-2</v>
      </c>
      <c r="AN18" s="14">
        <v>4.8215349626991796E-2</v>
      </c>
      <c r="AO18" s="14">
        <v>2.9881310494597038E-2</v>
      </c>
      <c r="AP18" s="14">
        <v>2.1710454336613151E-2</v>
      </c>
      <c r="AQ18" s="14">
        <v>6.9911725818769576E-3</v>
      </c>
      <c r="AR18" s="14">
        <v>1.283158280738859E-3</v>
      </c>
      <c r="AS18" s="14">
        <v>4.1465527260381755E-4</v>
      </c>
      <c r="AT18" s="14">
        <v>3.6104616833763875E-5</v>
      </c>
      <c r="AU18" s="14">
        <v>5.7964066003329724E-5</v>
      </c>
      <c r="AV18" s="14">
        <v>5.6496674841806821E-5</v>
      </c>
      <c r="AW18" s="14">
        <v>4.3619729472290987E-5</v>
      </c>
      <c r="AX18" s="14">
        <v>1.6348604228391835E-4</v>
      </c>
      <c r="AY18" s="14">
        <v>1.3918626933346286E-3</v>
      </c>
      <c r="AZ18" s="14">
        <v>5.8009956259097473E-5</v>
      </c>
      <c r="BA18" s="14">
        <v>1.860634691053473E-5</v>
      </c>
      <c r="BB18" s="14">
        <v>8.0947477272010266E-4</v>
      </c>
      <c r="BC18" s="14">
        <v>2.359722739315689E-4</v>
      </c>
      <c r="BD18" s="14">
        <v>1.351843735464559E-3</v>
      </c>
      <c r="BE18" s="14">
        <v>0</v>
      </c>
      <c r="BF18" s="14">
        <v>8.1074941060942084E-7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/>
      <c r="BN18" s="15">
        <f ca="1">SUM(OFFSET(INDIRECT(ADDRESS(7,COLUMN())),1,0):OFFSET(INDIRECT(ADDRESS(ROW()-2,COLUMN())),1,0))</f>
        <v>0</v>
      </c>
      <c r="BO18" s="16"/>
      <c r="BP18" s="16"/>
      <c r="BQ18" s="17">
        <v>20.153760574078433</v>
      </c>
      <c r="BR18" s="17">
        <v>1920</v>
      </c>
      <c r="BS18" s="18">
        <v>341.34292973987908</v>
      </c>
      <c r="BT18" s="18">
        <v>31164.989730701138</v>
      </c>
      <c r="BU18" s="17">
        <v>91.301113969023675</v>
      </c>
      <c r="BV18" s="17">
        <v>-2281.557988401049</v>
      </c>
      <c r="BW18" s="19">
        <v>2.9168424720475983E-3</v>
      </c>
      <c r="BX18" s="20"/>
      <c r="BY18" s="1"/>
      <c r="BZ18" s="18">
        <v>0.99564355499843848</v>
      </c>
      <c r="CA18" s="18">
        <v>20.617076286864485</v>
      </c>
      <c r="CB18" s="18">
        <v>23.541430314973059</v>
      </c>
      <c r="CC18" s="18">
        <v>1.9952542794669962E-2</v>
      </c>
      <c r="CD18" s="17">
        <v>20.707286441377928</v>
      </c>
      <c r="CE18" s="17">
        <v>17.419703449331834</v>
      </c>
      <c r="CF18" s="21">
        <v>1.3432229926340538</v>
      </c>
      <c r="CG18" s="21">
        <v>2.0685558319664494</v>
      </c>
      <c r="CH18" s="21">
        <v>1.164222503406288E-2</v>
      </c>
      <c r="CI18" s="21">
        <v>3.1097961588828257E-2</v>
      </c>
      <c r="CJ18" s="21">
        <v>0.9359212232573596</v>
      </c>
      <c r="CK18" s="1"/>
      <c r="CL18" s="1"/>
      <c r="CM18" s="18">
        <v>340.34728618488066</v>
      </c>
      <c r="CN18" s="18">
        <v>31144.372654414292</v>
      </c>
      <c r="CO18" s="19">
        <v>43.665052984766298</v>
      </c>
      <c r="CP18" s="17">
        <v>91.507627410598189</v>
      </c>
      <c r="CQ18" s="17">
        <v>713.25626617880948</v>
      </c>
      <c r="CR18" s="21">
        <v>2.0466504239625936</v>
      </c>
      <c r="CS18" s="21">
        <v>0.48060031167719908</v>
      </c>
      <c r="CT18" s="21">
        <v>0.11256522345400305</v>
      </c>
      <c r="CU18" s="17">
        <v>17.940666210360238</v>
      </c>
      <c r="CV18" s="1"/>
      <c r="CW18" s="1"/>
      <c r="CX18" s="18"/>
      <c r="CY18" s="18"/>
      <c r="CZ18" s="19"/>
      <c r="DA18" s="17"/>
      <c r="DB18" s="21"/>
      <c r="DC18" s="21"/>
      <c r="DD18" s="21"/>
      <c r="DE18" s="17"/>
    </row>
    <row r="19" spans="1:109" ht="22.5" x14ac:dyDescent="0.3">
      <c r="A19" s="12" t="s">
        <v>118</v>
      </c>
      <c r="B19" s="22"/>
      <c r="C19" s="27" t="s">
        <v>85</v>
      </c>
      <c r="D19" s="13" t="s">
        <v>119</v>
      </c>
      <c r="E19" s="22"/>
      <c r="F19" s="14">
        <v>3.59270228269021E-4</v>
      </c>
      <c r="G19" s="14">
        <v>7.2174227684995479E-4</v>
      </c>
      <c r="H19" s="14">
        <v>9.9639989227414977E-3</v>
      </c>
      <c r="I19" s="14">
        <v>4.1556536455785806E-3</v>
      </c>
      <c r="J19" s="14">
        <v>8.3205130195428731E-2</v>
      </c>
      <c r="K19" s="14">
        <v>3.6245093321882201E-2</v>
      </c>
      <c r="L19" s="14">
        <v>6.603512288218856E-2</v>
      </c>
      <c r="M19" s="14">
        <v>3.4495078038071128E-2</v>
      </c>
      <c r="N19" s="14">
        <v>5.844347768212995E-2</v>
      </c>
      <c r="O19" s="14">
        <v>5.6156917418064028E-2</v>
      </c>
      <c r="P19" s="14">
        <v>4.5964958842366656E-2</v>
      </c>
      <c r="Q19" s="14">
        <v>0.10304936366352961</v>
      </c>
      <c r="R19" s="14">
        <v>1.9827890803687446E-3</v>
      </c>
      <c r="S19" s="14">
        <v>1.1393028711660525E-2</v>
      </c>
      <c r="T19" s="14">
        <v>6.3680379501378651E-3</v>
      </c>
      <c r="U19" s="14">
        <v>3.9265376943822018E-3</v>
      </c>
      <c r="V19" s="14">
        <v>3.9258247745684359E-3</v>
      </c>
      <c r="W19" s="14">
        <v>1.901067128620282E-3</v>
      </c>
      <c r="X19" s="14">
        <v>1.5474619114367144E-2</v>
      </c>
      <c r="Y19" s="14">
        <v>1.0592136555561099E-2</v>
      </c>
      <c r="Z19" s="14">
        <v>4.8311936832674133E-3</v>
      </c>
      <c r="AA19" s="14">
        <v>8.9461095206530249E-3</v>
      </c>
      <c r="AB19" s="14">
        <v>8.2861342055224885E-3</v>
      </c>
      <c r="AC19" s="14">
        <v>8.3858607997794495E-3</v>
      </c>
      <c r="AD19" s="14">
        <v>6.7174613914306684E-3</v>
      </c>
      <c r="AE19" s="14">
        <v>4.4967677102558884E-3</v>
      </c>
      <c r="AF19" s="14">
        <v>3.3152216666149379E-3</v>
      </c>
      <c r="AG19" s="14">
        <v>1.4291770233314377E-3</v>
      </c>
      <c r="AH19" s="14">
        <v>6.8432253943219521E-4</v>
      </c>
      <c r="AI19" s="14">
        <v>3.9665260338805859E-4</v>
      </c>
      <c r="AJ19" s="14">
        <v>0.14035915854863912</v>
      </c>
      <c r="AK19" s="14">
        <v>9.6023111481147422E-2</v>
      </c>
      <c r="AL19" s="14">
        <v>2.1813429094391677E-2</v>
      </c>
      <c r="AM19" s="14">
        <v>2.723519935449234E-2</v>
      </c>
      <c r="AN19" s="14">
        <v>4.8215349626991796E-2</v>
      </c>
      <c r="AO19" s="14">
        <v>2.9881310494597038E-2</v>
      </c>
      <c r="AP19" s="14">
        <v>2.1710454336613151E-2</v>
      </c>
      <c r="AQ19" s="14">
        <v>6.9911725818769576E-3</v>
      </c>
      <c r="AR19" s="14">
        <v>1.283158280738859E-3</v>
      </c>
      <c r="AS19" s="14">
        <v>4.1465527260381755E-4</v>
      </c>
      <c r="AT19" s="14">
        <v>3.6104616833763875E-5</v>
      </c>
      <c r="AU19" s="14">
        <v>5.7964066003329724E-5</v>
      </c>
      <c r="AV19" s="14">
        <v>5.6496674841806821E-5</v>
      </c>
      <c r="AW19" s="14">
        <v>4.3619729472290987E-5</v>
      </c>
      <c r="AX19" s="14">
        <v>1.6348604228391835E-4</v>
      </c>
      <c r="AY19" s="14">
        <v>1.3918626933346286E-3</v>
      </c>
      <c r="AZ19" s="14">
        <v>5.8009956259097473E-5</v>
      </c>
      <c r="BA19" s="14">
        <v>1.860634691053473E-5</v>
      </c>
      <c r="BB19" s="14">
        <v>8.0947477272010266E-4</v>
      </c>
      <c r="BC19" s="14">
        <v>2.359722739315689E-4</v>
      </c>
      <c r="BD19" s="14">
        <v>1.351843735464559E-3</v>
      </c>
      <c r="BE19" s="14">
        <v>0</v>
      </c>
      <c r="BF19" s="14">
        <v>8.1074941060942084E-7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/>
      <c r="BN19" s="15">
        <f ca="1">SUM(OFFSET(INDIRECT(ADDRESS(7,COLUMN())),1,0):OFFSET(INDIRECT(ADDRESS(ROW()-2,COLUMN())),1,0))</f>
        <v>0</v>
      </c>
      <c r="BO19" s="16"/>
      <c r="BP19" s="16"/>
      <c r="BQ19" s="17">
        <v>17.538824320123979</v>
      </c>
      <c r="BR19" s="17">
        <v>752</v>
      </c>
      <c r="BS19" s="18">
        <v>341.34292973987908</v>
      </c>
      <c r="BT19" s="18">
        <v>31164.989730701138</v>
      </c>
      <c r="BU19" s="17">
        <v>91.301113969023675</v>
      </c>
      <c r="BV19" s="17">
        <v>-2281.5588774359776</v>
      </c>
      <c r="BW19" s="19">
        <v>8.258185874432078E-2</v>
      </c>
      <c r="BX19" s="20"/>
      <c r="BY19" s="1"/>
      <c r="BZ19" s="18">
        <v>28.18873360715131</v>
      </c>
      <c r="CA19" s="18">
        <v>673.346726684038</v>
      </c>
      <c r="CB19" s="18">
        <v>666.50670769533826</v>
      </c>
      <c r="CC19" s="18">
        <v>0.5648978600831901</v>
      </c>
      <c r="CD19" s="17">
        <v>23.887086808086124</v>
      </c>
      <c r="CE19" s="17">
        <v>7.7033773662816003</v>
      </c>
      <c r="CF19" s="21">
        <v>1.2695381262808145</v>
      </c>
      <c r="CG19" s="21">
        <v>1.8871386837319175</v>
      </c>
      <c r="CH19" s="21">
        <v>1.1016443487115366E-2</v>
      </c>
      <c r="CI19" s="21">
        <v>2.7554297273078236E-2</v>
      </c>
      <c r="CJ19" s="21">
        <v>0.96481663820908847</v>
      </c>
      <c r="CK19" s="1"/>
      <c r="CL19" s="1"/>
      <c r="CM19" s="18">
        <v>313.1541961327278</v>
      </c>
      <c r="CN19" s="18">
        <v>30491.643004017104</v>
      </c>
      <c r="CO19" s="19">
        <v>41.981810147285429</v>
      </c>
      <c r="CP19" s="17">
        <v>97.369421775505998</v>
      </c>
      <c r="CQ19" s="17">
        <v>726.30605724343002</v>
      </c>
      <c r="CR19" s="21">
        <v>2.0143126265780982</v>
      </c>
      <c r="CS19" s="21">
        <v>0.55065785142875678</v>
      </c>
      <c r="CT19" s="21">
        <v>0.11722106986055959</v>
      </c>
      <c r="CU19" s="17">
        <v>19.622397691857845</v>
      </c>
      <c r="CV19" s="1"/>
      <c r="CW19" s="1"/>
      <c r="CX19" s="18"/>
      <c r="CY19" s="18"/>
      <c r="CZ19" s="19"/>
      <c r="DA19" s="17"/>
      <c r="DB19" s="21"/>
      <c r="DC19" s="21"/>
      <c r="DD19" s="21"/>
      <c r="DE19" s="17"/>
    </row>
    <row r="20" spans="1:109" ht="56.25" x14ac:dyDescent="0.3">
      <c r="A20" s="12" t="s">
        <v>120</v>
      </c>
      <c r="B20" s="2"/>
      <c r="C20" s="27" t="s">
        <v>85</v>
      </c>
      <c r="D20" s="13" t="s">
        <v>121</v>
      </c>
      <c r="E20" s="2"/>
      <c r="F20" s="14">
        <v>3.59270228269021E-4</v>
      </c>
      <c r="G20" s="14">
        <v>7.2174227684995479E-4</v>
      </c>
      <c r="H20" s="14">
        <v>9.9639989227414977E-3</v>
      </c>
      <c r="I20" s="14">
        <v>4.1556536455785806E-3</v>
      </c>
      <c r="J20" s="14">
        <v>8.3205130195428731E-2</v>
      </c>
      <c r="K20" s="14">
        <v>3.6245093321882201E-2</v>
      </c>
      <c r="L20" s="14">
        <v>6.603512288218856E-2</v>
      </c>
      <c r="M20" s="14">
        <v>3.4495078038071128E-2</v>
      </c>
      <c r="N20" s="14">
        <v>5.844347768212995E-2</v>
      </c>
      <c r="O20" s="14">
        <v>5.6156917418064028E-2</v>
      </c>
      <c r="P20" s="14">
        <v>4.5964958842366656E-2</v>
      </c>
      <c r="Q20" s="14">
        <v>0.10304936366352961</v>
      </c>
      <c r="R20" s="14">
        <v>1.9827890803687446E-3</v>
      </c>
      <c r="S20" s="14">
        <v>1.1393028711660525E-2</v>
      </c>
      <c r="T20" s="14">
        <v>6.3680379501378651E-3</v>
      </c>
      <c r="U20" s="14">
        <v>3.9265376943822018E-3</v>
      </c>
      <c r="V20" s="14">
        <v>3.9258247745684359E-3</v>
      </c>
      <c r="W20" s="14">
        <v>1.901067128620282E-3</v>
      </c>
      <c r="X20" s="14">
        <v>1.5474619114367144E-2</v>
      </c>
      <c r="Y20" s="14">
        <v>1.0592136555561099E-2</v>
      </c>
      <c r="Z20" s="14">
        <v>4.8311936832674133E-3</v>
      </c>
      <c r="AA20" s="14">
        <v>8.9461095206530249E-3</v>
      </c>
      <c r="AB20" s="14">
        <v>8.2861342055224885E-3</v>
      </c>
      <c r="AC20" s="14">
        <v>8.3858607997794495E-3</v>
      </c>
      <c r="AD20" s="14">
        <v>6.7174613914306684E-3</v>
      </c>
      <c r="AE20" s="14">
        <v>4.4967677102558884E-3</v>
      </c>
      <c r="AF20" s="14">
        <v>3.3152216666149379E-3</v>
      </c>
      <c r="AG20" s="14">
        <v>1.4291770233314377E-3</v>
      </c>
      <c r="AH20" s="14">
        <v>6.8432253943219521E-4</v>
      </c>
      <c r="AI20" s="14">
        <v>3.9665260338805859E-4</v>
      </c>
      <c r="AJ20" s="14">
        <v>0.14035915854863912</v>
      </c>
      <c r="AK20" s="14">
        <v>9.6023111481147422E-2</v>
      </c>
      <c r="AL20" s="14">
        <v>2.1813429094391677E-2</v>
      </c>
      <c r="AM20" s="14">
        <v>2.723519935449234E-2</v>
      </c>
      <c r="AN20" s="14">
        <v>4.8215349626991796E-2</v>
      </c>
      <c r="AO20" s="14">
        <v>2.9881310494597038E-2</v>
      </c>
      <c r="AP20" s="14">
        <v>2.1710454336613151E-2</v>
      </c>
      <c r="AQ20" s="14">
        <v>6.9911725818769576E-3</v>
      </c>
      <c r="AR20" s="14">
        <v>1.283158280738859E-3</v>
      </c>
      <c r="AS20" s="14">
        <v>4.1465527260381755E-4</v>
      </c>
      <c r="AT20" s="14">
        <v>3.6104616833763875E-5</v>
      </c>
      <c r="AU20" s="14">
        <v>5.7964066003329724E-5</v>
      </c>
      <c r="AV20" s="14">
        <v>5.6496674841806821E-5</v>
      </c>
      <c r="AW20" s="14">
        <v>4.3619729472290987E-5</v>
      </c>
      <c r="AX20" s="14">
        <v>1.6348604228391835E-4</v>
      </c>
      <c r="AY20" s="14">
        <v>1.3918626933346286E-3</v>
      </c>
      <c r="AZ20" s="14">
        <v>5.8009956259097473E-5</v>
      </c>
      <c r="BA20" s="14">
        <v>1.860634691053473E-5</v>
      </c>
      <c r="BB20" s="14">
        <v>8.0947477272010266E-4</v>
      </c>
      <c r="BC20" s="14">
        <v>2.359722739315689E-4</v>
      </c>
      <c r="BD20" s="14">
        <v>1.351843735464559E-3</v>
      </c>
      <c r="BE20" s="14">
        <v>0</v>
      </c>
      <c r="BF20" s="14">
        <v>8.1074941060942084E-7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/>
      <c r="BN20" s="15">
        <f ca="1">SUM(OFFSET(INDIRECT(ADDRESS(7,COLUMN())),1,0):OFFSET(INDIRECT(ADDRESS(ROW()-2,COLUMN())),1,0))</f>
        <v>0</v>
      </c>
      <c r="BO20" s="16"/>
      <c r="BP20" s="16"/>
      <c r="BQ20" s="17">
        <v>53.531083842442719</v>
      </c>
      <c r="BR20" s="17">
        <v>702</v>
      </c>
      <c r="BS20" s="18">
        <v>341.34292973987908</v>
      </c>
      <c r="BT20" s="18">
        <v>31164.989730701138</v>
      </c>
      <c r="BU20" s="17">
        <v>91.301113969023675</v>
      </c>
      <c r="BV20" s="17">
        <v>-2198.218527047798</v>
      </c>
      <c r="BW20" s="19">
        <v>0.13580741429621401</v>
      </c>
      <c r="BX20" s="20"/>
      <c r="BY20" s="1"/>
      <c r="BZ20" s="18">
        <v>46.35690067626723</v>
      </c>
      <c r="CA20" s="18">
        <v>1442.3440402588599</v>
      </c>
      <c r="CB20" s="18">
        <v>1096.0827711983572</v>
      </c>
      <c r="CC20" s="18">
        <v>0.92898511714158327</v>
      </c>
      <c r="CD20" s="17">
        <v>31.113901473514147</v>
      </c>
      <c r="CE20" s="17">
        <v>8.3797690089036223</v>
      </c>
      <c r="CF20" s="21">
        <v>1.196830239999829</v>
      </c>
      <c r="CG20" s="21">
        <v>1.9107823459325839</v>
      </c>
      <c r="CH20" s="21">
        <v>1.1639658339546943E-2</v>
      </c>
      <c r="CI20" s="21">
        <v>2.8260522042451212E-2</v>
      </c>
      <c r="CJ20" s="21">
        <v>0.95964104192407507</v>
      </c>
      <c r="CK20" s="1"/>
      <c r="CL20" s="1"/>
      <c r="CM20" s="18">
        <v>294.98602906361185</v>
      </c>
      <c r="CN20" s="18">
        <v>29722.645690442281</v>
      </c>
      <c r="CO20" s="19">
        <v>42.638157960536574</v>
      </c>
      <c r="CP20" s="17">
        <v>100.7595030340667</v>
      </c>
      <c r="CQ20" s="17">
        <v>697.09028513736109</v>
      </c>
      <c r="CR20" s="21">
        <v>2.1773016158867584</v>
      </c>
      <c r="CS20" s="21">
        <v>0.38328934132431025</v>
      </c>
      <c r="CT20" s="21">
        <v>0.10858441790542241</v>
      </c>
      <c r="CU20" s="17">
        <v>16.725391324765955</v>
      </c>
      <c r="CV20" s="1"/>
      <c r="CW20" s="1"/>
      <c r="CX20" s="18"/>
      <c r="CY20" s="18"/>
      <c r="CZ20" s="19"/>
      <c r="DA20" s="17"/>
      <c r="DB20" s="21"/>
      <c r="DC20" s="21"/>
      <c r="DD20" s="21"/>
      <c r="DE20" s="17"/>
    </row>
    <row r="21" spans="1:109" ht="33.75" x14ac:dyDescent="0.3">
      <c r="A21" s="12" t="s">
        <v>122</v>
      </c>
      <c r="B21" s="2"/>
      <c r="C21" s="27" t="s">
        <v>85</v>
      </c>
      <c r="D21" s="13" t="s">
        <v>123</v>
      </c>
      <c r="E21" s="2"/>
      <c r="F21" s="14">
        <v>0.9429134261925709</v>
      </c>
      <c r="G21" s="14">
        <v>9.2454481358893035E-6</v>
      </c>
      <c r="H21" s="14">
        <v>7.0967211795524513E-4</v>
      </c>
      <c r="I21" s="14">
        <v>2.6157523963376417E-4</v>
      </c>
      <c r="J21" s="14">
        <v>2.9355510489914053E-7</v>
      </c>
      <c r="K21" s="14">
        <v>7.1519373165138219E-10</v>
      </c>
      <c r="L21" s="14">
        <v>4.4997659067145792E-12</v>
      </c>
      <c r="M21" s="14">
        <v>4.0371487155512299E-15</v>
      </c>
      <c r="N21" s="14">
        <v>7.8497025627848802E-15</v>
      </c>
      <c r="O21" s="14">
        <v>9.5521516567561117E-18</v>
      </c>
      <c r="P21" s="14">
        <v>6.8061110750207479E-18</v>
      </c>
      <c r="Q21" s="14">
        <v>1.1742641146121048E-20</v>
      </c>
      <c r="R21" s="14">
        <v>4.9466870240900119E-16</v>
      </c>
      <c r="S21" s="14">
        <v>1.3199319213948595E-18</v>
      </c>
      <c r="T21" s="14">
        <v>8.5454242520688209E-22</v>
      </c>
      <c r="U21" s="14">
        <v>1.7123463255313618E-22</v>
      </c>
      <c r="V21" s="14">
        <v>2.4282279734975016E-22</v>
      </c>
      <c r="W21" s="14">
        <v>5.2388783820389142E-22</v>
      </c>
      <c r="X21" s="14">
        <v>8.6268783925211816E-24</v>
      </c>
      <c r="Y21" s="14">
        <v>3.9133361968735673E-26</v>
      </c>
      <c r="Z21" s="14">
        <v>7.0055695566931412E-30</v>
      </c>
      <c r="AA21" s="14">
        <v>7.4129258881400796E-33</v>
      </c>
      <c r="AB21" s="14">
        <v>2.2748883834947148E-36</v>
      </c>
      <c r="AC21" s="14">
        <v>1.6262030435063722E-39</v>
      </c>
      <c r="AD21" s="14">
        <v>1.5220410239513689E-42</v>
      </c>
      <c r="AE21" s="14">
        <v>5.8606216412983209E-46</v>
      </c>
      <c r="AF21" s="14">
        <v>1.0645769011402432E-49</v>
      </c>
      <c r="AG21" s="14">
        <v>1.8930502119558586E-53</v>
      </c>
      <c r="AH21" s="14">
        <v>1.9482636844428761E-57</v>
      </c>
      <c r="AI21" s="14">
        <v>1.400776439872585E-60</v>
      </c>
      <c r="AJ21" s="14">
        <v>3.1368221897337003E-22</v>
      </c>
      <c r="AK21" s="14">
        <v>2.8492379743010305E-25</v>
      </c>
      <c r="AL21" s="14">
        <v>2.3764160686768028E-28</v>
      </c>
      <c r="AM21" s="14">
        <v>2.683844222938773E-30</v>
      </c>
      <c r="AN21" s="14">
        <v>1.5423119312416078E-32</v>
      </c>
      <c r="AO21" s="14">
        <v>7.2477380562246337E-38</v>
      </c>
      <c r="AP21" s="14">
        <v>2.551971891719269E-42</v>
      </c>
      <c r="AQ21" s="14">
        <v>2.7212450643783456E-47</v>
      </c>
      <c r="AR21" s="14">
        <v>4.170472749770603E-56</v>
      </c>
      <c r="AS21" s="14">
        <v>1.0240370678435462E-68</v>
      </c>
      <c r="AT21" s="14">
        <v>2.816589228070282E-86</v>
      </c>
      <c r="AU21" s="14">
        <v>5.469552219567559E-7</v>
      </c>
      <c r="AV21" s="14">
        <v>1.5573713111108778E-8</v>
      </c>
      <c r="AW21" s="14">
        <v>1.0600930197654391E-8</v>
      </c>
      <c r="AX21" s="14">
        <v>4.4577534991436397E-6</v>
      </c>
      <c r="AY21" s="14">
        <v>1.3701958903547716E-8</v>
      </c>
      <c r="AZ21" s="14">
        <v>7.6284421004784329E-11</v>
      </c>
      <c r="BA21" s="14">
        <v>5.3039790540347407E-12</v>
      </c>
      <c r="BB21" s="14">
        <v>2.3441124403655925E-10</v>
      </c>
      <c r="BC21" s="14">
        <v>2.0266647465408729E-9</v>
      </c>
      <c r="BD21" s="14">
        <v>6.855033647908819E-12</v>
      </c>
      <c r="BE21" s="14">
        <v>0</v>
      </c>
      <c r="BF21" s="14">
        <v>5.610073979205079E-2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/>
      <c r="BN21" s="15">
        <f ca="1">SUM(OFFSET(INDIRECT(ADDRESS(7,COLUMN())),1,0):OFFSET(INDIRECT(ADDRESS(ROW()-2,COLUMN())),1,0))</f>
        <v>0</v>
      </c>
      <c r="BO21" s="16"/>
      <c r="BP21" s="16"/>
      <c r="BQ21" s="17">
        <v>20.216534144000889</v>
      </c>
      <c r="BR21" s="17">
        <v>1970</v>
      </c>
      <c r="BS21" s="18">
        <v>725.89737323012935</v>
      </c>
      <c r="BT21" s="18">
        <v>14887.846719647858</v>
      </c>
      <c r="BU21" s="17">
        <v>20.50957513925044</v>
      </c>
      <c r="BV21" s="17">
        <v>-14420.61969210592</v>
      </c>
      <c r="BW21" s="19">
        <v>0</v>
      </c>
      <c r="BX21" s="20"/>
      <c r="BY21" s="1"/>
      <c r="BZ21" s="18">
        <v>0</v>
      </c>
      <c r="CA21" s="18">
        <v>0</v>
      </c>
      <c r="CB21" s="18">
        <v>0</v>
      </c>
      <c r="CC21" s="18">
        <v>0</v>
      </c>
      <c r="CD21" s="17">
        <v>20.653723942853475</v>
      </c>
      <c r="CE21" s="17">
        <v>17.844249339259601</v>
      </c>
      <c r="CF21" s="21">
        <v>1.3458333270749891</v>
      </c>
      <c r="CG21" s="21">
        <v>2.0732844019363346</v>
      </c>
      <c r="CH21" s="21">
        <v>1.1665655083183016E-2</v>
      </c>
      <c r="CI21" s="21">
        <v>3.1191975647881794E-2</v>
      </c>
      <c r="CJ21" s="21">
        <v>0.93482217427641234</v>
      </c>
      <c r="CK21" s="1"/>
      <c r="CL21" s="1"/>
      <c r="CM21" s="18">
        <v>0</v>
      </c>
      <c r="CN21" s="18">
        <v>0</v>
      </c>
      <c r="CO21" s="19">
        <v>0</v>
      </c>
      <c r="CP21" s="17">
        <v>91.301113969023675</v>
      </c>
      <c r="CQ21" s="17">
        <v>712.77656991516312</v>
      </c>
      <c r="CR21" s="21">
        <v>2.0477037558320115</v>
      </c>
      <c r="CS21" s="21">
        <v>0.47842596469405657</v>
      </c>
      <c r="CT21" s="21">
        <v>0.1124098767721584</v>
      </c>
      <c r="CU21" s="17">
        <v>17.884809540828719</v>
      </c>
      <c r="CV21" s="1"/>
      <c r="CW21" s="1"/>
      <c r="CX21" s="18">
        <v>725.89737323012935</v>
      </c>
      <c r="CY21" s="18">
        <v>14887.846719647858</v>
      </c>
      <c r="CZ21" s="19">
        <v>14.406757484629845</v>
      </c>
      <c r="DA21" s="17">
        <v>1033.3933041859887</v>
      </c>
      <c r="DB21" s="21">
        <v>1.3616182125458161</v>
      </c>
      <c r="DC21" s="21">
        <v>0.58146519027401278</v>
      </c>
      <c r="DD21" s="21">
        <v>3.9963805286529861</v>
      </c>
      <c r="DE21" s="17">
        <v>68.150113824760254</v>
      </c>
    </row>
    <row r="22" spans="1:109" ht="33.75" x14ac:dyDescent="0.3">
      <c r="A22" s="12" t="s">
        <v>124</v>
      </c>
      <c r="B22" s="2"/>
      <c r="C22" s="27" t="s">
        <v>85</v>
      </c>
      <c r="D22" s="13" t="s">
        <v>125</v>
      </c>
      <c r="E22" s="2"/>
      <c r="F22" s="14">
        <v>0.9429134261925709</v>
      </c>
      <c r="G22" s="14">
        <v>9.2454481358893035E-6</v>
      </c>
      <c r="H22" s="14">
        <v>7.0967211795524513E-4</v>
      </c>
      <c r="I22" s="14">
        <v>2.6157523963376417E-4</v>
      </c>
      <c r="J22" s="14">
        <v>2.9355510489914053E-7</v>
      </c>
      <c r="K22" s="14">
        <v>7.1519373165138219E-10</v>
      </c>
      <c r="L22" s="14">
        <v>4.4997659067145792E-12</v>
      </c>
      <c r="M22" s="14">
        <v>4.0371487155512299E-15</v>
      </c>
      <c r="N22" s="14">
        <v>7.8497025627848802E-15</v>
      </c>
      <c r="O22" s="14">
        <v>9.5521516567561117E-18</v>
      </c>
      <c r="P22" s="14">
        <v>6.8061110750207479E-18</v>
      </c>
      <c r="Q22" s="14">
        <v>1.1742641146121048E-20</v>
      </c>
      <c r="R22" s="14">
        <v>4.9466870240900119E-16</v>
      </c>
      <c r="S22" s="14">
        <v>1.3199319213948595E-18</v>
      </c>
      <c r="T22" s="14">
        <v>8.5454242520688209E-22</v>
      </c>
      <c r="U22" s="14">
        <v>1.7123463255313618E-22</v>
      </c>
      <c r="V22" s="14">
        <v>2.4282279734975016E-22</v>
      </c>
      <c r="W22" s="14">
        <v>5.2388783820389142E-22</v>
      </c>
      <c r="X22" s="14">
        <v>8.6268783925211816E-24</v>
      </c>
      <c r="Y22" s="14">
        <v>3.9133361968735673E-26</v>
      </c>
      <c r="Z22" s="14">
        <v>7.0055695566931412E-30</v>
      </c>
      <c r="AA22" s="14">
        <v>7.4129258881400796E-33</v>
      </c>
      <c r="AB22" s="14">
        <v>2.2748883834947148E-36</v>
      </c>
      <c r="AC22" s="14">
        <v>1.6262030435063722E-39</v>
      </c>
      <c r="AD22" s="14">
        <v>1.5220410239513689E-42</v>
      </c>
      <c r="AE22" s="14">
        <v>5.8606216412983209E-46</v>
      </c>
      <c r="AF22" s="14">
        <v>1.0645769011402432E-49</v>
      </c>
      <c r="AG22" s="14">
        <v>1.8930502119558586E-53</v>
      </c>
      <c r="AH22" s="14">
        <v>1.9482636844428761E-57</v>
      </c>
      <c r="AI22" s="14">
        <v>1.400776439872585E-60</v>
      </c>
      <c r="AJ22" s="14">
        <v>3.1368221897337003E-22</v>
      </c>
      <c r="AK22" s="14">
        <v>2.8492379743010305E-25</v>
      </c>
      <c r="AL22" s="14">
        <v>2.3764160686768028E-28</v>
      </c>
      <c r="AM22" s="14">
        <v>2.683844222938773E-30</v>
      </c>
      <c r="AN22" s="14">
        <v>1.5423119312416078E-32</v>
      </c>
      <c r="AO22" s="14">
        <v>7.2477380562246337E-38</v>
      </c>
      <c r="AP22" s="14">
        <v>2.551971891719269E-42</v>
      </c>
      <c r="AQ22" s="14">
        <v>2.7212450643783456E-47</v>
      </c>
      <c r="AR22" s="14">
        <v>4.170472749770603E-56</v>
      </c>
      <c r="AS22" s="14">
        <v>1.0240370678435462E-68</v>
      </c>
      <c r="AT22" s="14">
        <v>2.816589228070282E-86</v>
      </c>
      <c r="AU22" s="14">
        <v>5.469552219567559E-7</v>
      </c>
      <c r="AV22" s="14">
        <v>1.5573713111108778E-8</v>
      </c>
      <c r="AW22" s="14">
        <v>1.0600930197654391E-8</v>
      </c>
      <c r="AX22" s="14">
        <v>4.4577534991436397E-6</v>
      </c>
      <c r="AY22" s="14">
        <v>1.3701958903547716E-8</v>
      </c>
      <c r="AZ22" s="14">
        <v>7.6284421004784329E-11</v>
      </c>
      <c r="BA22" s="14">
        <v>5.3039790540347407E-12</v>
      </c>
      <c r="BB22" s="14">
        <v>2.3441124403655925E-10</v>
      </c>
      <c r="BC22" s="14">
        <v>2.0266647465408729E-9</v>
      </c>
      <c r="BD22" s="14">
        <v>6.855033647908819E-12</v>
      </c>
      <c r="BE22" s="14">
        <v>0</v>
      </c>
      <c r="BF22" s="14">
        <v>5.610073979205079E-2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/>
      <c r="BN22" s="15">
        <f ca="1">SUM(OFFSET(INDIRECT(ADDRESS(7,COLUMN())),1,0):OFFSET(INDIRECT(ADDRESS(ROW()-2,COLUMN())),1,0))</f>
        <v>0</v>
      </c>
      <c r="BO22" s="16"/>
      <c r="BP22" s="16"/>
      <c r="BQ22" s="17">
        <v>20.498079611523963</v>
      </c>
      <c r="BR22" s="17">
        <v>802</v>
      </c>
      <c r="BS22" s="18">
        <v>725.89737323012935</v>
      </c>
      <c r="BT22" s="18">
        <v>14887.846719647858</v>
      </c>
      <c r="BU22" s="17">
        <v>20.50957513925044</v>
      </c>
      <c r="BV22" s="17">
        <v>-14420.618370090098</v>
      </c>
      <c r="BW22" s="19">
        <v>1.9815009555390617E-7</v>
      </c>
      <c r="BX22" s="20"/>
      <c r="BY22" s="1"/>
      <c r="BZ22" s="18">
        <v>1.4383663386787959E-4</v>
      </c>
      <c r="CA22" s="18">
        <v>2.8394565886628908E-3</v>
      </c>
      <c r="CB22" s="18">
        <v>3.4009360839445117E-3</v>
      </c>
      <c r="CC22" s="18">
        <v>2.882463888087583E-6</v>
      </c>
      <c r="CD22" s="17">
        <v>19.740844264132733</v>
      </c>
      <c r="CE22" s="17">
        <v>6.6126428648782092</v>
      </c>
      <c r="CF22" s="21">
        <v>1.3304989532501255</v>
      </c>
      <c r="CG22" s="21">
        <v>1.8522571141475506</v>
      </c>
      <c r="CH22" s="21">
        <v>1.1859496514456684E-2</v>
      </c>
      <c r="CI22" s="21">
        <v>3.0671593649602976E-2</v>
      </c>
      <c r="CJ22" s="21">
        <v>0.98064342790136771</v>
      </c>
      <c r="CK22" s="1"/>
      <c r="CL22" s="1"/>
      <c r="CM22" s="18"/>
      <c r="CN22" s="18"/>
      <c r="CO22" s="19"/>
      <c r="CP22" s="17"/>
      <c r="CQ22" s="17"/>
      <c r="CR22" s="21"/>
      <c r="CS22" s="21"/>
      <c r="CT22" s="21"/>
      <c r="CU22" s="17"/>
      <c r="CV22" s="1"/>
      <c r="CW22" s="1"/>
      <c r="CX22" s="18">
        <v>725.89722939349542</v>
      </c>
      <c r="CY22" s="18">
        <v>14887.843880191262</v>
      </c>
      <c r="CZ22" s="19">
        <v>14.415761125062247</v>
      </c>
      <c r="DA22" s="17">
        <v>1032.7476815850036</v>
      </c>
      <c r="DB22" s="21">
        <v>1.3529986387339317</v>
      </c>
      <c r="DC22" s="21">
        <v>0.58183162702135138</v>
      </c>
      <c r="DD22" s="21">
        <v>3.9978032109797152</v>
      </c>
      <c r="DE22" s="17">
        <v>68.106284893713251</v>
      </c>
    </row>
    <row r="23" spans="1:109" ht="33.75" x14ac:dyDescent="0.3">
      <c r="A23" s="12" t="s">
        <v>126</v>
      </c>
      <c r="B23" s="2"/>
      <c r="C23" s="27" t="s">
        <v>85</v>
      </c>
      <c r="D23" s="13" t="s">
        <v>127</v>
      </c>
      <c r="E23" s="2"/>
      <c r="F23" s="14">
        <v>2.950561738133651E-3</v>
      </c>
      <c r="G23" s="14">
        <v>5.6842261150057811E-2</v>
      </c>
      <c r="H23" s="14">
        <v>9.8687649684453344E-2</v>
      </c>
      <c r="I23" s="14">
        <v>1.1303899276342243E-2</v>
      </c>
      <c r="J23" s="14">
        <v>0.82656630301430822</v>
      </c>
      <c r="K23" s="14">
        <v>3.5053027959694649E-3</v>
      </c>
      <c r="L23" s="14">
        <v>2.2638544525483174E-5</v>
      </c>
      <c r="M23" s="14">
        <v>2.0318002622986067E-8</v>
      </c>
      <c r="N23" s="14">
        <v>3.9505634348485977E-8</v>
      </c>
      <c r="O23" s="14">
        <v>4.8073762804188083E-11</v>
      </c>
      <c r="P23" s="14">
        <v>3.4253577698872396E-11</v>
      </c>
      <c r="Q23" s="14">
        <v>5.9097988591627735E-14</v>
      </c>
      <c r="R23" s="14">
        <v>2.4894085101830474E-9</v>
      </c>
      <c r="S23" s="14">
        <v>6.6429104918485744E-12</v>
      </c>
      <c r="T23" s="14">
        <v>4.3007137705645047E-15</v>
      </c>
      <c r="U23" s="14">
        <v>8.6178417905122181E-16</v>
      </c>
      <c r="V23" s="14">
        <v>1.2220708038846761E-15</v>
      </c>
      <c r="W23" s="14">
        <v>2.6366059451792742E-15</v>
      </c>
      <c r="X23" s="14">
        <v>4.3417077511820145E-17</v>
      </c>
      <c r="Y23" s="14">
        <v>1.9694913183992054E-19</v>
      </c>
      <c r="Z23" s="14">
        <v>3.5257406285133325E-23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1.5786898337465586E-15</v>
      </c>
      <c r="AK23" s="14">
        <v>1.4339553700810022E-18</v>
      </c>
      <c r="AL23" s="14">
        <v>1.1959950744591168E-21</v>
      </c>
      <c r="AM23" s="14">
        <v>1.3507165321591149E-23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2.211258881063071E-5</v>
      </c>
      <c r="AV23" s="14">
        <v>7.2931879579008188E-6</v>
      </c>
      <c r="AW23" s="14">
        <v>4.4116544469093523E-6</v>
      </c>
      <c r="AX23" s="14">
        <v>2.7523076986360894E-5</v>
      </c>
      <c r="AY23" s="14">
        <v>4.2039756028006707E-5</v>
      </c>
      <c r="AZ23" s="14">
        <v>1.8250062075125585E-6</v>
      </c>
      <c r="BA23" s="14">
        <v>2.0502767859512468E-7</v>
      </c>
      <c r="BB23" s="14">
        <v>8.9590112499174796E-6</v>
      </c>
      <c r="BC23" s="14">
        <v>1.6532795169470516E-6</v>
      </c>
      <c r="BD23" s="14">
        <v>4.080139228417055E-6</v>
      </c>
      <c r="BE23" s="14">
        <v>0</v>
      </c>
      <c r="BF23" s="14">
        <v>1.2186660131144822E-6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/>
      <c r="BN23" s="15">
        <f ca="1">SUM(OFFSET(INDIRECT(ADDRESS(7,COLUMN())),1,0):OFFSET(INDIRECT(ADDRESS(ROW()-2,COLUMN())),1,0))</f>
        <v>0</v>
      </c>
      <c r="BO23" s="16"/>
      <c r="BP23" s="16"/>
      <c r="BQ23" s="17">
        <v>20.498561827243577</v>
      </c>
      <c r="BR23" s="17">
        <v>800</v>
      </c>
      <c r="BS23" s="18">
        <v>1.4423422126652596E-4</v>
      </c>
      <c r="BT23" s="18">
        <v>2.8485564958259436E-3</v>
      </c>
      <c r="BU23" s="17">
        <v>19.749519017142152</v>
      </c>
      <c r="BV23" s="17">
        <v>-5181.5304298372612</v>
      </c>
      <c r="BW23" s="19">
        <v>1</v>
      </c>
      <c r="BX23" s="20"/>
      <c r="BY23" s="1"/>
      <c r="BZ23" s="18">
        <v>1.4423422126652596E-4</v>
      </c>
      <c r="CA23" s="18">
        <v>2.8485564958259436E-3</v>
      </c>
      <c r="CB23" s="18">
        <v>3.4103368137462118E-3</v>
      </c>
      <c r="CC23" s="18">
        <v>2.8904314780411238E-6</v>
      </c>
      <c r="CD23" s="17">
        <v>19.749519017142152</v>
      </c>
      <c r="CE23" s="17">
        <v>6.5987328140938315</v>
      </c>
      <c r="CF23" s="21">
        <v>1.330440193865658</v>
      </c>
      <c r="CG23" s="21">
        <v>1.8513061779257474</v>
      </c>
      <c r="CH23" s="21">
        <v>1.1860710446792346E-2</v>
      </c>
      <c r="CI23" s="21">
        <v>3.0663422786311404E-2</v>
      </c>
      <c r="CJ23" s="21">
        <v>0.98068910962150135</v>
      </c>
      <c r="CK23" s="1"/>
      <c r="CL23" s="1"/>
      <c r="CM23" s="18">
        <v>0</v>
      </c>
      <c r="CN23" s="18">
        <v>0</v>
      </c>
      <c r="CO23" s="19">
        <v>0</v>
      </c>
      <c r="CP23" s="17">
        <v>20.509571881435761</v>
      </c>
      <c r="CQ23" s="17">
        <v>843.64876949880761</v>
      </c>
      <c r="CR23" s="21">
        <v>3.9978060503104458</v>
      </c>
      <c r="CS23" s="21">
        <v>1.182327626166543</v>
      </c>
      <c r="CT23" s="21">
        <v>0.58183228642249318</v>
      </c>
      <c r="CU23" s="17">
        <v>68.106215494767227</v>
      </c>
      <c r="CV23" s="1"/>
      <c r="CW23" s="1"/>
      <c r="CX23" s="18">
        <v>0</v>
      </c>
      <c r="CY23" s="18">
        <v>0</v>
      </c>
      <c r="CZ23" s="19">
        <v>0</v>
      </c>
      <c r="DA23" s="17">
        <v>1032.7465737542043</v>
      </c>
      <c r="DB23" s="21">
        <v>1.3529839315435279</v>
      </c>
      <c r="DC23" s="21">
        <v>0.58183225397567895</v>
      </c>
      <c r="DD23" s="21">
        <v>3.9978056613407014</v>
      </c>
      <c r="DE23" s="17">
        <v>68.106209834526396</v>
      </c>
    </row>
    <row r="24" spans="1:109" ht="56.25" x14ac:dyDescent="0.3">
      <c r="A24" s="12" t="s">
        <v>128</v>
      </c>
      <c r="B24" s="2" t="s">
        <v>129</v>
      </c>
      <c r="C24" s="27" t="s">
        <v>85</v>
      </c>
      <c r="D24" s="13" t="s">
        <v>130</v>
      </c>
      <c r="E24" s="22"/>
      <c r="F24" s="14">
        <v>2.950561738133651E-3</v>
      </c>
      <c r="G24" s="14">
        <v>5.6842261150057811E-2</v>
      </c>
      <c r="H24" s="14">
        <v>9.8687649684453344E-2</v>
      </c>
      <c r="I24" s="14">
        <v>1.1303899276342243E-2</v>
      </c>
      <c r="J24" s="14">
        <v>0.82656630301430822</v>
      </c>
      <c r="K24" s="14">
        <v>3.5053027959694649E-3</v>
      </c>
      <c r="L24" s="14">
        <v>2.2638544525483174E-5</v>
      </c>
      <c r="M24" s="14">
        <v>2.0318002622986067E-8</v>
      </c>
      <c r="N24" s="14">
        <v>3.9505634348485977E-8</v>
      </c>
      <c r="O24" s="14">
        <v>4.8073762804188083E-11</v>
      </c>
      <c r="P24" s="14">
        <v>3.4253577698872396E-11</v>
      </c>
      <c r="Q24" s="14">
        <v>5.9097988591627735E-14</v>
      </c>
      <c r="R24" s="14">
        <v>2.4894085101830474E-9</v>
      </c>
      <c r="S24" s="14">
        <v>6.6429104918485744E-12</v>
      </c>
      <c r="T24" s="14">
        <v>4.3007137705645047E-15</v>
      </c>
      <c r="U24" s="14">
        <v>8.6178417905122181E-16</v>
      </c>
      <c r="V24" s="14">
        <v>1.2220708038846761E-15</v>
      </c>
      <c r="W24" s="14">
        <v>2.6366059451792742E-15</v>
      </c>
      <c r="X24" s="14">
        <v>4.3417077511820145E-17</v>
      </c>
      <c r="Y24" s="14">
        <v>1.9694913183992054E-19</v>
      </c>
      <c r="Z24" s="14">
        <v>3.5257406285133325E-23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1.5786898337465586E-15</v>
      </c>
      <c r="AK24" s="14">
        <v>1.4339553700810022E-18</v>
      </c>
      <c r="AL24" s="14">
        <v>1.1959950744591168E-21</v>
      </c>
      <c r="AM24" s="14">
        <v>1.3507165321591149E-23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2.211258881063071E-5</v>
      </c>
      <c r="AV24" s="14">
        <v>7.2931879579008188E-6</v>
      </c>
      <c r="AW24" s="14">
        <v>4.4116544469093523E-6</v>
      </c>
      <c r="AX24" s="14">
        <v>2.7523076986360894E-5</v>
      </c>
      <c r="AY24" s="14">
        <v>4.2039756028006707E-5</v>
      </c>
      <c r="AZ24" s="14">
        <v>1.8250062075125585E-6</v>
      </c>
      <c r="BA24" s="14">
        <v>2.0502767859512468E-7</v>
      </c>
      <c r="BB24" s="14">
        <v>8.9590112499174796E-6</v>
      </c>
      <c r="BC24" s="14">
        <v>1.6532795169470516E-6</v>
      </c>
      <c r="BD24" s="14">
        <v>4.080139228417055E-6</v>
      </c>
      <c r="BE24" s="14">
        <v>0</v>
      </c>
      <c r="BF24" s="14">
        <v>1.2186660131144822E-6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/>
      <c r="BN24" s="15">
        <f ca="1">SUM(OFFSET(INDIRECT(ADDRESS(7,COLUMN())),1,0):OFFSET(INDIRECT(ADDRESS(ROW()-2,COLUMN())),1,0))</f>
        <v>0</v>
      </c>
      <c r="BO24" s="16"/>
      <c r="BP24" s="16"/>
      <c r="BQ24" s="17">
        <v>19.421414580111161</v>
      </c>
      <c r="BR24" s="17">
        <v>600</v>
      </c>
      <c r="BS24" s="18">
        <v>1.4423422126652596E-4</v>
      </c>
      <c r="BT24" s="18">
        <v>2.8485564958259436E-3</v>
      </c>
      <c r="BU24" s="17">
        <v>19.749519017142152</v>
      </c>
      <c r="BV24" s="17">
        <v>-5181.5304298372603</v>
      </c>
      <c r="BW24" s="19">
        <v>1</v>
      </c>
      <c r="BX24" s="20"/>
      <c r="BY24" s="1"/>
      <c r="BZ24" s="18">
        <v>1.4423422126652596E-4</v>
      </c>
      <c r="CA24" s="18">
        <v>2.8485564958259436E-3</v>
      </c>
      <c r="CB24" s="18">
        <v>3.4103368137462118E-3</v>
      </c>
      <c r="CC24" s="18">
        <v>2.8904314780411238E-6</v>
      </c>
      <c r="CD24" s="17">
        <v>19.749519017142152</v>
      </c>
      <c r="CE24" s="17">
        <v>4.9440157778323561</v>
      </c>
      <c r="CF24" s="21">
        <v>1.3241789536345239</v>
      </c>
      <c r="CG24" s="21">
        <v>1.8383713239373003</v>
      </c>
      <c r="CH24" s="21">
        <v>1.178268046134867E-2</v>
      </c>
      <c r="CI24" s="21">
        <v>3.0361162114483278E-2</v>
      </c>
      <c r="CJ24" s="21">
        <v>0.98530185062319975</v>
      </c>
      <c r="CK24" s="1"/>
      <c r="CL24" s="1"/>
      <c r="CM24" s="18"/>
      <c r="CN24" s="18"/>
      <c r="CO24" s="19"/>
      <c r="CP24" s="17"/>
      <c r="CQ24" s="17"/>
      <c r="CR24" s="21"/>
      <c r="CS24" s="21"/>
      <c r="CT24" s="21"/>
      <c r="CU24" s="17"/>
      <c r="CV24" s="1"/>
      <c r="CW24" s="1"/>
      <c r="CX24" s="18"/>
      <c r="CY24" s="18"/>
      <c r="CZ24" s="19"/>
      <c r="DA24" s="17"/>
      <c r="DB24" s="21"/>
      <c r="DC24" s="21"/>
      <c r="DD24" s="21"/>
      <c r="DE24" s="17"/>
    </row>
    <row r="25" spans="1:109" ht="22.5" x14ac:dyDescent="0.3">
      <c r="A25" s="12" t="s">
        <v>131</v>
      </c>
      <c r="B25" s="2"/>
      <c r="C25" s="27" t="s">
        <v>85</v>
      </c>
      <c r="D25" s="13" t="s">
        <v>132</v>
      </c>
      <c r="E25" s="2"/>
      <c r="F25" s="14">
        <v>1.0295997444102117E-2</v>
      </c>
      <c r="G25" s="14">
        <v>2.2872687516764614E-3</v>
      </c>
      <c r="H25" s="14">
        <v>0.2185058453078442</v>
      </c>
      <c r="I25" s="14">
        <v>9.9643112224503672E-3</v>
      </c>
      <c r="J25" s="14">
        <v>0.66377384497639402</v>
      </c>
      <c r="K25" s="14">
        <v>3.7537014798600429E-2</v>
      </c>
      <c r="L25" s="14">
        <v>1.4416937197432445E-2</v>
      </c>
      <c r="M25" s="14">
        <v>1.1693797580135067E-2</v>
      </c>
      <c r="N25" s="14">
        <v>1.4752868459881028E-2</v>
      </c>
      <c r="O25" s="14">
        <v>6.6607426740802307E-3</v>
      </c>
      <c r="P25" s="14">
        <v>3.8741776457372375E-3</v>
      </c>
      <c r="Q25" s="14">
        <v>2.6839201261684167E-3</v>
      </c>
      <c r="R25" s="14">
        <v>2.900700329026841E-5</v>
      </c>
      <c r="S25" s="14">
        <v>7.5311970483669661E-5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6.3452915174645176E-6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6.100585483787072E-5</v>
      </c>
      <c r="AV25" s="14">
        <v>1.5546099519324869E-5</v>
      </c>
      <c r="AW25" s="14">
        <v>6.4209220315458388E-6</v>
      </c>
      <c r="AX25" s="14">
        <v>0</v>
      </c>
      <c r="AY25" s="14">
        <v>8.1288141475416368E-5</v>
      </c>
      <c r="AZ25" s="14">
        <v>0</v>
      </c>
      <c r="BA25" s="14">
        <v>2.4156185376225135E-7</v>
      </c>
      <c r="BB25" s="14">
        <v>0</v>
      </c>
      <c r="BC25" s="14">
        <v>5.7486730782817272E-8</v>
      </c>
      <c r="BD25" s="14">
        <v>0</v>
      </c>
      <c r="BE25" s="14">
        <v>4.4397027208279076E-27</v>
      </c>
      <c r="BF25" s="14">
        <v>3.7311662113235531E-27</v>
      </c>
      <c r="BG25" s="14">
        <v>9.5251706909921967E-4</v>
      </c>
      <c r="BH25" s="14">
        <v>0</v>
      </c>
      <c r="BI25" s="14">
        <v>1.8938728698081196E-3</v>
      </c>
      <c r="BJ25" s="14">
        <v>3.694680316695335E-4</v>
      </c>
      <c r="BK25" s="14">
        <v>3.6411316261353851E-5</v>
      </c>
      <c r="BL25" s="14">
        <v>2.5780196919540367E-5</v>
      </c>
      <c r="BM25" s="14"/>
      <c r="BN25" s="15">
        <f ca="1">SUM(OFFSET(INDIRECT(ADDRESS(7,COLUMN())),1,0):OFFSET(INDIRECT(ADDRESS(ROW()-2,COLUMN())),1,0))</f>
        <v>0</v>
      </c>
      <c r="BO25" s="16"/>
      <c r="BP25" s="16"/>
      <c r="BQ25" s="17">
        <v>51.045058439454301</v>
      </c>
      <c r="BR25" s="17">
        <v>600</v>
      </c>
      <c r="BS25" s="18">
        <v>181.98793330169408</v>
      </c>
      <c r="BT25" s="18">
        <v>4634.4375</v>
      </c>
      <c r="BU25" s="17">
        <v>25.465630692762304</v>
      </c>
      <c r="BV25" s="17">
        <v>-5822.2054491234712</v>
      </c>
      <c r="BW25" s="19">
        <v>1</v>
      </c>
      <c r="BX25" s="20"/>
      <c r="BY25" s="1"/>
      <c r="BZ25" s="18">
        <v>181.98793330169408</v>
      </c>
      <c r="CA25" s="18">
        <v>4634.4375</v>
      </c>
      <c r="CB25" s="18">
        <v>4303.002041724174</v>
      </c>
      <c r="CC25" s="18">
        <v>3.6470100259136298</v>
      </c>
      <c r="CD25" s="17">
        <v>25.465630692762304</v>
      </c>
      <c r="CE25" s="17">
        <v>5.7656956574605518</v>
      </c>
      <c r="CF25" s="21">
        <v>1.2644873191055754</v>
      </c>
      <c r="CG25" s="21">
        <v>1.684762003743089</v>
      </c>
      <c r="CH25" s="21">
        <v>1.2966019829925398E-2</v>
      </c>
      <c r="CI25" s="21">
        <v>3.0478305906001861E-2</v>
      </c>
      <c r="CJ25" s="21">
        <v>0.98315240563208506</v>
      </c>
      <c r="CK25" s="1"/>
      <c r="CL25" s="1"/>
      <c r="CM25" s="18"/>
      <c r="CN25" s="18"/>
      <c r="CO25" s="19"/>
      <c r="CP25" s="17"/>
      <c r="CQ25" s="17"/>
      <c r="CR25" s="21"/>
      <c r="CS25" s="21"/>
      <c r="CT25" s="21"/>
      <c r="CU25" s="17"/>
      <c r="CV25" s="1"/>
      <c r="CW25" s="1"/>
      <c r="CX25" s="18"/>
      <c r="CY25" s="18"/>
      <c r="CZ25" s="19"/>
      <c r="DA25" s="17"/>
      <c r="DB25" s="21"/>
      <c r="DC25" s="21"/>
      <c r="DD25" s="21"/>
      <c r="DE25" s="17"/>
    </row>
    <row r="26" spans="1:109" ht="45" x14ac:dyDescent="0.3">
      <c r="A26" s="12" t="s">
        <v>133</v>
      </c>
      <c r="B26" s="2"/>
      <c r="C26" s="27" t="s">
        <v>85</v>
      </c>
      <c r="D26" s="13" t="s">
        <v>134</v>
      </c>
      <c r="E26" s="2"/>
      <c r="F26" s="14">
        <v>0.94291369197205699</v>
      </c>
      <c r="G26" s="14">
        <v>9.2341322061667464E-6</v>
      </c>
      <c r="H26" s="14">
        <v>7.0965022957690917E-4</v>
      </c>
      <c r="I26" s="14">
        <v>2.6157205580613593E-4</v>
      </c>
      <c r="J26" s="14">
        <v>1.2931701277620851E-7</v>
      </c>
      <c r="K26" s="14">
        <v>1.8697492202277914E-11</v>
      </c>
      <c r="L26" s="14">
        <v>1.5365703866011139E-15</v>
      </c>
      <c r="M26" s="14">
        <v>6.0090779168645439E-21</v>
      </c>
      <c r="N26" s="14">
        <v>1.937603269427099E-20</v>
      </c>
      <c r="O26" s="14">
        <v>7.6088342850749626E-26</v>
      </c>
      <c r="P26" s="14">
        <v>6.4061586356822043E-26</v>
      </c>
      <c r="Q26" s="14">
        <v>2.8383747684607243E-31</v>
      </c>
      <c r="R26" s="14">
        <v>2.8672636701116449E-20</v>
      </c>
      <c r="S26" s="14">
        <v>1.279640140122718E-25</v>
      </c>
      <c r="T26" s="14">
        <v>2.9168897214765901E-31</v>
      </c>
      <c r="U26" s="14">
        <v>2.2984713442547567E-32</v>
      </c>
      <c r="V26" s="14">
        <v>4.6364230181937481E-32</v>
      </c>
      <c r="W26" s="14">
        <v>4.779189260331767E-31</v>
      </c>
      <c r="X26" s="14">
        <v>4.6401496097700714E-36</v>
      </c>
      <c r="Y26" s="14">
        <v>2.1063482368835044E-40</v>
      </c>
      <c r="Z26" s="14">
        <v>4.6828374022761348E-47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2.9547318870029758E-34</v>
      </c>
      <c r="AK26" s="14">
        <v>1.5672912632282417E-39</v>
      </c>
      <c r="AL26" s="14">
        <v>1.2615627140539165E-44</v>
      </c>
      <c r="AM26" s="14">
        <v>2.7725913891627751E-48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5.4694715818019501E-7</v>
      </c>
      <c r="AV26" s="14">
        <v>1.5572093616608465E-8</v>
      </c>
      <c r="AW26" s="14">
        <v>1.0599938211695307E-8</v>
      </c>
      <c r="AX26" s="14">
        <v>4.4577195430306405E-6</v>
      </c>
      <c r="AY26" s="14">
        <v>1.3693398713532859E-8</v>
      </c>
      <c r="AZ26" s="14">
        <v>7.5920518881733455E-11</v>
      </c>
      <c r="BA26" s="14">
        <v>5.2631409492863042E-12</v>
      </c>
      <c r="BB26" s="14">
        <v>2.3262664805459214E-10</v>
      </c>
      <c r="BC26" s="14">
        <v>2.0263044827284259E-9</v>
      </c>
      <c r="BD26" s="14">
        <v>6.0441751002008884E-12</v>
      </c>
      <c r="BE26" s="14">
        <v>0</v>
      </c>
      <c r="BF26" s="14">
        <v>5.6100675396351066E-2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/>
      <c r="BN26" s="15">
        <f ca="1">SUM(OFFSET(INDIRECT(ADDRESS(7,COLUMN())),1,0):OFFSET(INDIRECT(ADDRESS(ROW()-2,COLUMN())),1,0))</f>
        <v>0</v>
      </c>
      <c r="BO26" s="16"/>
      <c r="BP26" s="16"/>
      <c r="BQ26" s="17">
        <v>20.498561827243577</v>
      </c>
      <c r="BR26" s="17">
        <v>800</v>
      </c>
      <c r="BS26" s="18">
        <v>0</v>
      </c>
      <c r="BT26" s="18">
        <v>0</v>
      </c>
      <c r="BU26" s="17">
        <v>20.509571881435761</v>
      </c>
      <c r="BV26" s="17">
        <v>-14420.622915057673</v>
      </c>
      <c r="BW26" s="19">
        <v>0</v>
      </c>
      <c r="BX26" s="20"/>
      <c r="BY26" s="1"/>
      <c r="BZ26" s="18">
        <v>0</v>
      </c>
      <c r="CA26" s="18">
        <v>0</v>
      </c>
      <c r="CB26" s="18">
        <v>0</v>
      </c>
      <c r="CC26" s="18">
        <v>0</v>
      </c>
      <c r="CD26" s="17">
        <v>19.749519017142152</v>
      </c>
      <c r="CE26" s="17">
        <v>6.5987328140938315</v>
      </c>
      <c r="CF26" s="21">
        <v>1.330440193865658</v>
      </c>
      <c r="CG26" s="21">
        <v>1.8513061779257474</v>
      </c>
      <c r="CH26" s="21">
        <v>1.1860710446792346E-2</v>
      </c>
      <c r="CI26" s="21">
        <v>3.0663422786311404E-2</v>
      </c>
      <c r="CJ26" s="21">
        <v>0.98068910962150135</v>
      </c>
      <c r="CK26" s="1"/>
      <c r="CL26" s="1"/>
      <c r="CM26" s="18">
        <v>0</v>
      </c>
      <c r="CN26" s="18">
        <v>0</v>
      </c>
      <c r="CO26" s="19">
        <v>0</v>
      </c>
      <c r="CP26" s="17">
        <v>20.509571881435761</v>
      </c>
      <c r="CQ26" s="17">
        <v>843.64876949880761</v>
      </c>
      <c r="CR26" s="21">
        <v>3.9978060503104458</v>
      </c>
      <c r="CS26" s="21">
        <v>1.182327626166543</v>
      </c>
      <c r="CT26" s="21">
        <v>0.58183228642249318</v>
      </c>
      <c r="CU26" s="17">
        <v>68.106215494767227</v>
      </c>
      <c r="CV26" s="1"/>
      <c r="CW26" s="1"/>
      <c r="CX26" s="18">
        <v>0</v>
      </c>
      <c r="CY26" s="18">
        <v>0</v>
      </c>
      <c r="CZ26" s="19">
        <v>0</v>
      </c>
      <c r="DA26" s="17">
        <v>1032.7465737542043</v>
      </c>
      <c r="DB26" s="21">
        <v>1.3529839315435279</v>
      </c>
      <c r="DC26" s="21">
        <v>0.58183225397567895</v>
      </c>
      <c r="DD26" s="21">
        <v>3.9978056613407014</v>
      </c>
      <c r="DE26" s="17">
        <v>68.106209834526396</v>
      </c>
    </row>
    <row r="27" spans="1:109" ht="33.75" x14ac:dyDescent="0.3">
      <c r="A27" s="12" t="s">
        <v>135</v>
      </c>
      <c r="B27" s="2"/>
      <c r="C27" s="27" t="s">
        <v>85</v>
      </c>
      <c r="D27" s="13" t="s">
        <v>136</v>
      </c>
      <c r="E27" s="2"/>
      <c r="F27" s="14">
        <v>0.94291361296117449</v>
      </c>
      <c r="G27" s="14">
        <v>9.2341555376616399E-6</v>
      </c>
      <c r="H27" s="14">
        <v>7.0965264994141282E-4</v>
      </c>
      <c r="I27" s="14">
        <v>2.6157304554768051E-4</v>
      </c>
      <c r="J27" s="14">
        <v>1.2931821304702052E-7</v>
      </c>
      <c r="K27" s="14">
        <v>1.8697732346937013E-11</v>
      </c>
      <c r="L27" s="14">
        <v>1.536597326156593E-15</v>
      </c>
      <c r="M27" s="14">
        <v>6.0092149629627962E-21</v>
      </c>
      <c r="N27" s="14">
        <v>1.9376470430210728E-20</v>
      </c>
      <c r="O27" s="14">
        <v>7.609048297561951E-26</v>
      </c>
      <c r="P27" s="14">
        <v>6.4063390924936753E-26</v>
      </c>
      <c r="Q27" s="14">
        <v>2.8384714607972032E-31</v>
      </c>
      <c r="R27" s="14">
        <v>2.8673251100214625E-20</v>
      </c>
      <c r="S27" s="14">
        <v>1.2796756116976066E-25</v>
      </c>
      <c r="T27" s="14">
        <v>2.9169868154316855E-31</v>
      </c>
      <c r="U27" s="14">
        <v>2.2985499768716153E-32</v>
      </c>
      <c r="V27" s="14">
        <v>4.6365802284168152E-32</v>
      </c>
      <c r="W27" s="14">
        <v>4.7793450466837384E-31</v>
      </c>
      <c r="X27" s="14">
        <v>4.6403273138542345E-36</v>
      </c>
      <c r="Y27" s="14">
        <v>2.1064378272397229E-40</v>
      </c>
      <c r="Z27" s="14">
        <v>4.6830669854579434E-47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2.9548420821737543E-34</v>
      </c>
      <c r="AK27" s="14">
        <v>1.5673581079089979E-39</v>
      </c>
      <c r="AL27" s="14">
        <v>1.2616223306292825E-44</v>
      </c>
      <c r="AM27" s="14">
        <v>2.7727331615111221E-48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5.4695093691165258E-7</v>
      </c>
      <c r="AV27" s="14">
        <v>1.5572267064779767E-8</v>
      </c>
      <c r="AW27" s="14">
        <v>1.0600055717767501E-8</v>
      </c>
      <c r="AX27" s="14">
        <v>4.4577489161133725E-6</v>
      </c>
      <c r="AY27" s="14">
        <v>1.3693608416813287E-8</v>
      </c>
      <c r="AZ27" s="14">
        <v>7.5921811346285812E-11</v>
      </c>
      <c r="BA27" s="14">
        <v>5.2632415482799193E-12</v>
      </c>
      <c r="BB27" s="14">
        <v>2.3263115430876709E-10</v>
      </c>
      <c r="BC27" s="14">
        <v>2.026336646143562E-9</v>
      </c>
      <c r="BD27" s="14">
        <v>6.0443201033388761E-12</v>
      </c>
      <c r="BE27" s="14">
        <v>0</v>
      </c>
      <c r="BF27" s="14">
        <v>5.6100750938905222E-2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/>
      <c r="BN27" s="15">
        <f ca="1">SUM(OFFSET(INDIRECT(ADDRESS(7,COLUMN())),1,0):OFFSET(INDIRECT(ADDRESS(ROW()-2,COLUMN())),1,0))</f>
        <v>0</v>
      </c>
      <c r="BO27" s="16"/>
      <c r="BP27" s="16"/>
      <c r="BQ27" s="17">
        <v>20.498561827243577</v>
      </c>
      <c r="BR27" s="17">
        <v>800</v>
      </c>
      <c r="BS27" s="18">
        <v>725.89722899590799</v>
      </c>
      <c r="BT27" s="18">
        <v>14887.843871091363</v>
      </c>
      <c r="BU27" s="17">
        <v>20.509575290271961</v>
      </c>
      <c r="BV27" s="17">
        <v>-14420.621124070345</v>
      </c>
      <c r="BW27" s="19">
        <v>0</v>
      </c>
      <c r="BX27" s="20"/>
      <c r="BY27" s="1"/>
      <c r="BZ27" s="18">
        <v>0</v>
      </c>
      <c r="CA27" s="18">
        <v>0</v>
      </c>
      <c r="CB27" s="18">
        <v>0</v>
      </c>
      <c r="CC27" s="18">
        <v>0</v>
      </c>
      <c r="CD27" s="17">
        <v>19.749519017142152</v>
      </c>
      <c r="CE27" s="17">
        <v>6.5987328140938315</v>
      </c>
      <c r="CF27" s="21">
        <v>1.330440193865658</v>
      </c>
      <c r="CG27" s="21">
        <v>1.8513061779257474</v>
      </c>
      <c r="CH27" s="21">
        <v>1.1860710446792346E-2</v>
      </c>
      <c r="CI27" s="21">
        <v>3.0663422786311404E-2</v>
      </c>
      <c r="CJ27" s="21">
        <v>0.98068910962150135</v>
      </c>
      <c r="CK27" s="1"/>
      <c r="CL27" s="1"/>
      <c r="CM27" s="18">
        <v>0</v>
      </c>
      <c r="CN27" s="18">
        <v>0</v>
      </c>
      <c r="CO27" s="19">
        <v>0</v>
      </c>
      <c r="CP27" s="17">
        <v>20.509571881435761</v>
      </c>
      <c r="CQ27" s="17">
        <v>843.64876949880761</v>
      </c>
      <c r="CR27" s="21">
        <v>3.9978060503104458</v>
      </c>
      <c r="CS27" s="21">
        <v>1.182327626166543</v>
      </c>
      <c r="CT27" s="21">
        <v>0.58183228642249318</v>
      </c>
      <c r="CU27" s="17">
        <v>68.106215494767227</v>
      </c>
      <c r="CV27" s="1"/>
      <c r="CW27" s="1"/>
      <c r="CX27" s="18">
        <v>725.89722899590799</v>
      </c>
      <c r="CY27" s="18">
        <v>14887.843871091363</v>
      </c>
      <c r="CZ27" s="19">
        <v>14.4157765800874</v>
      </c>
      <c r="DA27" s="17">
        <v>1032.7465737542043</v>
      </c>
      <c r="DB27" s="21">
        <v>1.3529839315435279</v>
      </c>
      <c r="DC27" s="21">
        <v>0.58183225397567895</v>
      </c>
      <c r="DD27" s="21">
        <v>3.9978056613407014</v>
      </c>
      <c r="DE27" s="17">
        <v>68.106209834526396</v>
      </c>
    </row>
    <row r="28" spans="1:109" ht="22.5" x14ac:dyDescent="0.3">
      <c r="A28" s="12" t="s">
        <v>137</v>
      </c>
      <c r="B28" s="2"/>
      <c r="C28" s="27" t="s">
        <v>85</v>
      </c>
      <c r="D28" s="13" t="s">
        <v>138</v>
      </c>
      <c r="E28" s="2"/>
      <c r="F28" s="14">
        <v>0.94291361296117449</v>
      </c>
      <c r="G28" s="14">
        <v>9.2341555376616399E-6</v>
      </c>
      <c r="H28" s="14">
        <v>7.0965264994141282E-4</v>
      </c>
      <c r="I28" s="14">
        <v>2.6157304554768051E-4</v>
      </c>
      <c r="J28" s="14">
        <v>1.2931821304702052E-7</v>
      </c>
      <c r="K28" s="14">
        <v>1.8697732346937013E-11</v>
      </c>
      <c r="L28" s="14">
        <v>1.536597326156593E-15</v>
      </c>
      <c r="M28" s="14">
        <v>6.0092149629627962E-21</v>
      </c>
      <c r="N28" s="14">
        <v>1.9376470430210728E-20</v>
      </c>
      <c r="O28" s="14">
        <v>7.609048297561951E-26</v>
      </c>
      <c r="P28" s="14">
        <v>6.4063390924936753E-26</v>
      </c>
      <c r="Q28" s="14">
        <v>2.8384714607972032E-31</v>
      </c>
      <c r="R28" s="14">
        <v>2.8673251100214625E-20</v>
      </c>
      <c r="S28" s="14">
        <v>1.2796756116976066E-25</v>
      </c>
      <c r="T28" s="14">
        <v>2.9169868154316855E-31</v>
      </c>
      <c r="U28" s="14">
        <v>2.2985499768716153E-32</v>
      </c>
      <c r="V28" s="14">
        <v>4.6365802284168152E-32</v>
      </c>
      <c r="W28" s="14">
        <v>4.7793450466837384E-31</v>
      </c>
      <c r="X28" s="14">
        <v>4.6403273138542345E-36</v>
      </c>
      <c r="Y28" s="14">
        <v>2.1064378272397229E-40</v>
      </c>
      <c r="Z28" s="14">
        <v>4.6830669854579434E-47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2.9548420821737543E-34</v>
      </c>
      <c r="AK28" s="14">
        <v>1.5673581079089979E-39</v>
      </c>
      <c r="AL28" s="14">
        <v>1.2616223306292825E-44</v>
      </c>
      <c r="AM28" s="14">
        <v>2.7727331615111221E-48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5.4695093691165258E-7</v>
      </c>
      <c r="AV28" s="14">
        <v>1.5572267064779767E-8</v>
      </c>
      <c r="AW28" s="14">
        <v>1.0600055717767501E-8</v>
      </c>
      <c r="AX28" s="14">
        <v>4.4577489161133725E-6</v>
      </c>
      <c r="AY28" s="14">
        <v>1.3693608416813287E-8</v>
      </c>
      <c r="AZ28" s="14">
        <v>7.5921811346285812E-11</v>
      </c>
      <c r="BA28" s="14">
        <v>5.2632415482799193E-12</v>
      </c>
      <c r="BB28" s="14">
        <v>2.3263115430876709E-10</v>
      </c>
      <c r="BC28" s="14">
        <v>2.026336646143562E-9</v>
      </c>
      <c r="BD28" s="14">
        <v>6.0443201033388761E-12</v>
      </c>
      <c r="BE28" s="14">
        <v>0</v>
      </c>
      <c r="BF28" s="14">
        <v>5.6100750938905222E-2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/>
      <c r="BN28" s="15">
        <f ca="1">SUM(OFFSET(INDIRECT(ADDRESS(7,COLUMN())),1,0):OFFSET(INDIRECT(ADDRESS(ROW()-2,COLUMN())),1,0))</f>
        <v>0</v>
      </c>
      <c r="BO28" s="16"/>
      <c r="BP28" s="16"/>
      <c r="BQ28" s="17">
        <v>20.510223733051703</v>
      </c>
      <c r="BR28" s="17">
        <v>752</v>
      </c>
      <c r="BS28" s="18">
        <v>725.89722899590799</v>
      </c>
      <c r="BT28" s="18">
        <v>14887.843871091363</v>
      </c>
      <c r="BU28" s="17">
        <v>20.509575290271961</v>
      </c>
      <c r="BV28" s="17">
        <v>-14420.620668766482</v>
      </c>
      <c r="BW28" s="19">
        <v>1.0593329324848355E-8</v>
      </c>
      <c r="BX28" s="20"/>
      <c r="BY28" s="1"/>
      <c r="BZ28" s="18">
        <v>7.6896684027485143E-6</v>
      </c>
      <c r="CA28" s="18">
        <v>1.533470395082536E-4</v>
      </c>
      <c r="CB28" s="18">
        <v>1.8181787241000944E-4</v>
      </c>
      <c r="CC28" s="18">
        <v>1.5409976503378436E-7</v>
      </c>
      <c r="CD28" s="17">
        <v>19.941957374058269</v>
      </c>
      <c r="CE28" s="17">
        <v>6.2555429888078695</v>
      </c>
      <c r="CF28" s="21">
        <v>1.3293732151915671</v>
      </c>
      <c r="CG28" s="21">
        <v>1.8282497992234878</v>
      </c>
      <c r="CH28" s="21">
        <v>1.1895298787477294E-2</v>
      </c>
      <c r="CI28" s="21">
        <v>3.0485713692263817E-2</v>
      </c>
      <c r="CJ28" s="21">
        <v>0.98185815226909423</v>
      </c>
      <c r="CK28" s="1"/>
      <c r="CL28" s="1"/>
      <c r="CM28" s="18"/>
      <c r="CN28" s="18"/>
      <c r="CO28" s="19"/>
      <c r="CP28" s="17"/>
      <c r="CQ28" s="17"/>
      <c r="CR28" s="21"/>
      <c r="CS28" s="21"/>
      <c r="CT28" s="21"/>
      <c r="CU28" s="17"/>
      <c r="CV28" s="1"/>
      <c r="CW28" s="1"/>
      <c r="CX28" s="18">
        <v>725.89722130623966</v>
      </c>
      <c r="CY28" s="18">
        <v>14887.843717744319</v>
      </c>
      <c r="CZ28" s="19">
        <v>14.416148517578382</v>
      </c>
      <c r="DA28" s="17">
        <v>1032.7199181938765</v>
      </c>
      <c r="DB28" s="21">
        <v>1.3526292240170106</v>
      </c>
      <c r="DC28" s="21">
        <v>0.58184741296946552</v>
      </c>
      <c r="DD28" s="21">
        <v>3.9978645326009268</v>
      </c>
      <c r="DE28" s="17">
        <v>68.104394425648906</v>
      </c>
    </row>
    <row r="29" spans="1:109" ht="67.5" x14ac:dyDescent="0.3">
      <c r="A29" s="12" t="s">
        <v>139</v>
      </c>
      <c r="B29" s="2"/>
      <c r="C29" s="27" t="s">
        <v>85</v>
      </c>
      <c r="D29" s="13" t="s">
        <v>140</v>
      </c>
      <c r="E29" s="2"/>
      <c r="F29" s="14">
        <v>0.94291361296117449</v>
      </c>
      <c r="G29" s="14">
        <v>9.2341555376616399E-6</v>
      </c>
      <c r="H29" s="14">
        <v>7.0965264994141282E-4</v>
      </c>
      <c r="I29" s="14">
        <v>2.6157304554768051E-4</v>
      </c>
      <c r="J29" s="14">
        <v>1.2931821304702052E-7</v>
      </c>
      <c r="K29" s="14">
        <v>1.8697732346937013E-11</v>
      </c>
      <c r="L29" s="14">
        <v>1.536597326156593E-15</v>
      </c>
      <c r="M29" s="14">
        <v>6.0092149629627962E-21</v>
      </c>
      <c r="N29" s="14">
        <v>1.9376470430210728E-20</v>
      </c>
      <c r="O29" s="14">
        <v>7.609048297561951E-26</v>
      </c>
      <c r="P29" s="14">
        <v>6.4063390924936753E-26</v>
      </c>
      <c r="Q29" s="14">
        <v>2.8384714607972032E-31</v>
      </c>
      <c r="R29" s="14">
        <v>2.8673251100214625E-20</v>
      </c>
      <c r="S29" s="14">
        <v>1.2796756116976066E-25</v>
      </c>
      <c r="T29" s="14">
        <v>2.9169868154316855E-31</v>
      </c>
      <c r="U29" s="14">
        <v>2.2985499768716153E-32</v>
      </c>
      <c r="V29" s="14">
        <v>4.6365802284168152E-32</v>
      </c>
      <c r="W29" s="14">
        <v>4.7793450466837384E-31</v>
      </c>
      <c r="X29" s="14">
        <v>4.6403273138542345E-36</v>
      </c>
      <c r="Y29" s="14">
        <v>2.1064378272397229E-40</v>
      </c>
      <c r="Z29" s="14">
        <v>4.6830669854579434E-47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2.9548420821737543E-34</v>
      </c>
      <c r="AK29" s="14">
        <v>1.5673581079089979E-39</v>
      </c>
      <c r="AL29" s="14">
        <v>1.2616223306292825E-44</v>
      </c>
      <c r="AM29" s="14">
        <v>2.7727331615111221E-48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5.4695093691165258E-7</v>
      </c>
      <c r="AV29" s="14">
        <v>1.5572267064779767E-8</v>
      </c>
      <c r="AW29" s="14">
        <v>1.0600055717767501E-8</v>
      </c>
      <c r="AX29" s="14">
        <v>4.4577489161133725E-6</v>
      </c>
      <c r="AY29" s="14">
        <v>1.3693608416813287E-8</v>
      </c>
      <c r="AZ29" s="14">
        <v>7.5921811346285812E-11</v>
      </c>
      <c r="BA29" s="14">
        <v>5.2632415482799193E-12</v>
      </c>
      <c r="BB29" s="14">
        <v>2.3263115430876709E-10</v>
      </c>
      <c r="BC29" s="14">
        <v>2.026336646143562E-9</v>
      </c>
      <c r="BD29" s="14">
        <v>6.0443201033388761E-12</v>
      </c>
      <c r="BE29" s="14">
        <v>0</v>
      </c>
      <c r="BF29" s="14">
        <v>5.6100750938905222E-2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/>
      <c r="BN29" s="15">
        <f ca="1">SUM(OFFSET(INDIRECT(ADDRESS(7,COLUMN())),1,0):OFFSET(INDIRECT(ADDRESS(ROW()-2,COLUMN())),1,0))</f>
        <v>0</v>
      </c>
      <c r="BO29" s="16"/>
      <c r="BP29" s="16"/>
      <c r="BQ29" s="17">
        <v>70</v>
      </c>
      <c r="BR29" s="17">
        <v>702</v>
      </c>
      <c r="BS29" s="18">
        <v>725.89722899590799</v>
      </c>
      <c r="BT29" s="18">
        <v>14887.843871091363</v>
      </c>
      <c r="BU29" s="17">
        <v>20.509575290271961</v>
      </c>
      <c r="BV29" s="17">
        <v>-14221.29145865998</v>
      </c>
      <c r="BW29" s="19">
        <v>0</v>
      </c>
      <c r="BX29" s="20"/>
      <c r="BY29" s="1"/>
      <c r="BZ29" s="18"/>
      <c r="CA29" s="18"/>
      <c r="CB29" s="18"/>
      <c r="CC29" s="18"/>
      <c r="CD29" s="17"/>
      <c r="CE29" s="17"/>
      <c r="CF29" s="21"/>
      <c r="CG29" s="21"/>
      <c r="CH29" s="21"/>
      <c r="CI29" s="21"/>
      <c r="CJ29" s="21"/>
      <c r="CK29" s="1"/>
      <c r="CL29" s="1"/>
      <c r="CM29" s="18"/>
      <c r="CN29" s="18"/>
      <c r="CO29" s="19"/>
      <c r="CP29" s="17"/>
      <c r="CQ29" s="17"/>
      <c r="CR29" s="21"/>
      <c r="CS29" s="21"/>
      <c r="CT29" s="21"/>
      <c r="CU29" s="17"/>
      <c r="CV29" s="1"/>
      <c r="CW29" s="1"/>
      <c r="CX29" s="18">
        <v>725.89722899590799</v>
      </c>
      <c r="CY29" s="18">
        <v>14887.843871091363</v>
      </c>
      <c r="CZ29" s="19">
        <v>14.986453918154766</v>
      </c>
      <c r="DA29" s="17">
        <v>993.42005469726587</v>
      </c>
      <c r="DB29" s="21">
        <v>0.55802177215661541</v>
      </c>
      <c r="DC29" s="21">
        <v>0.63149165760041248</v>
      </c>
      <c r="DD29" s="21">
        <v>4.065883555523464</v>
      </c>
      <c r="DE29" s="17">
        <v>60.25794940600975</v>
      </c>
    </row>
    <row r="30" spans="1:109" ht="45" x14ac:dyDescent="0.3">
      <c r="A30" s="12" t="s">
        <v>141</v>
      </c>
      <c r="B30" s="2"/>
      <c r="C30" s="27" t="s">
        <v>85</v>
      </c>
      <c r="D30" s="13" t="s">
        <v>142</v>
      </c>
      <c r="E30" s="2"/>
      <c r="F30" s="14">
        <v>2.7451052684345913E-2</v>
      </c>
      <c r="G30" s="14">
        <v>4.4687720953780954E-3</v>
      </c>
      <c r="H30" s="14">
        <v>5.4001137593700961E-2</v>
      </c>
      <c r="I30" s="14">
        <v>1.4209904852552047E-2</v>
      </c>
      <c r="J30" s="14">
        <v>0.45558400504344154</v>
      </c>
      <c r="K30" s="14">
        <v>0.13433579854992986</v>
      </c>
      <c r="L30" s="14">
        <v>0.13730874081836955</v>
      </c>
      <c r="M30" s="14">
        <v>4.0881050646442381E-2</v>
      </c>
      <c r="N30" s="14">
        <v>5.4130849817842421E-2</v>
      </c>
      <c r="O30" s="14">
        <v>2.6353788262731503E-2</v>
      </c>
      <c r="P30" s="14">
        <v>1.7380036616935868E-2</v>
      </c>
      <c r="Q30" s="14">
        <v>1.5435653973313552E-2</v>
      </c>
      <c r="R30" s="14">
        <v>2.5677172893552705E-4</v>
      </c>
      <c r="S30" s="14">
        <v>5.4036050075335321E-4</v>
      </c>
      <c r="T30" s="14">
        <v>1.246337797208484E-4</v>
      </c>
      <c r="U30" s="14">
        <v>6.6904368607533407E-5</v>
      </c>
      <c r="V30" s="14">
        <v>6.6728894854182604E-5</v>
      </c>
      <c r="W30" s="14">
        <v>2.9956056343888084E-5</v>
      </c>
      <c r="X30" s="14">
        <v>6.9254791322449826E-4</v>
      </c>
      <c r="Y30" s="14">
        <v>3.4793126222634052E-4</v>
      </c>
      <c r="Z30" s="14">
        <v>6.3802297976691996E-5</v>
      </c>
      <c r="AA30" s="14">
        <v>4.701346968327367E-5</v>
      </c>
      <c r="AB30" s="14">
        <v>1.3649794476556296E-5</v>
      </c>
      <c r="AC30" s="14">
        <v>6.1857199758642921E-6</v>
      </c>
      <c r="AD30" s="14">
        <v>2.4734116410945836E-6</v>
      </c>
      <c r="AE30" s="14">
        <v>6.6119696448793811E-7</v>
      </c>
      <c r="AF30" s="14">
        <v>1.4456330741619204E-7</v>
      </c>
      <c r="AG30" s="14">
        <v>2.0036525874018405E-8</v>
      </c>
      <c r="AH30" s="14">
        <v>1.913337318320966E-9</v>
      </c>
      <c r="AI30" s="14">
        <v>3.5681607101295879E-10</v>
      </c>
      <c r="AJ30" s="14">
        <v>1.2436185802693012E-2</v>
      </c>
      <c r="AK30" s="14">
        <v>2.5993491124223153E-3</v>
      </c>
      <c r="AL30" s="14">
        <v>2.7674295047455655E-4</v>
      </c>
      <c r="AM30" s="14">
        <v>1.9049207852684023E-4</v>
      </c>
      <c r="AN30" s="14">
        <v>1.0548124623726876E-4</v>
      </c>
      <c r="AO30" s="14">
        <v>7.1285999066289051E-6</v>
      </c>
      <c r="AP30" s="14">
        <v>8.6369329567297468E-7</v>
      </c>
      <c r="AQ30" s="14">
        <v>3.7881366521461439E-8</v>
      </c>
      <c r="AR30" s="14">
        <v>8.0277797861776648E-11</v>
      </c>
      <c r="AS30" s="14">
        <v>4.8112663882038722E-13</v>
      </c>
      <c r="AT30" s="14">
        <v>6.6598502178491486E-16</v>
      </c>
      <c r="AU30" s="14">
        <v>6.2287273358780363E-5</v>
      </c>
      <c r="AV30" s="14">
        <v>2.8487348255101596E-5</v>
      </c>
      <c r="AW30" s="14">
        <v>1.8581002312856728E-5</v>
      </c>
      <c r="AX30" s="14">
        <v>9.1625061526807823E-5</v>
      </c>
      <c r="AY30" s="14">
        <v>2.341487822313558E-4</v>
      </c>
      <c r="AZ30" s="14">
        <v>1.0029264832453122E-5</v>
      </c>
      <c r="BA30" s="14">
        <v>1.4488067631261627E-6</v>
      </c>
      <c r="BB30" s="14">
        <v>6.0386086382728249E-5</v>
      </c>
      <c r="BC30" s="14">
        <v>1.2141174065891928E-5</v>
      </c>
      <c r="BD30" s="14">
        <v>3.9073447132679972E-5</v>
      </c>
      <c r="BE30" s="14">
        <v>1.4756676797911987E-29</v>
      </c>
      <c r="BF30" s="14">
        <v>2.4924752104226517E-5</v>
      </c>
      <c r="BG30" s="14">
        <v>2.9702977450370115E-9</v>
      </c>
      <c r="BH30" s="14">
        <v>0</v>
      </c>
      <c r="BI30" s="14">
        <v>3.4079233886909209E-9</v>
      </c>
      <c r="BJ30" s="14">
        <v>7.9091166462231552E-10</v>
      </c>
      <c r="BK30" s="14">
        <v>9.1226755514253171E-11</v>
      </c>
      <c r="BL30" s="14">
        <v>7.4637315645590488E-11</v>
      </c>
      <c r="BM30" s="14"/>
      <c r="BN30" s="15">
        <f ca="1">SUM(OFFSET(INDIRECT(ADDRESS(7,COLUMN())),1,0):OFFSET(INDIRECT(ADDRESS(ROW()-2,COLUMN())),1,0))</f>
        <v>0</v>
      </c>
      <c r="BO30" s="16"/>
      <c r="BP30" s="16"/>
      <c r="BQ30" s="17">
        <v>59.999466466611182</v>
      </c>
      <c r="BR30" s="17">
        <v>700</v>
      </c>
      <c r="BS30" s="18">
        <v>53.30461269481097</v>
      </c>
      <c r="BT30" s="18">
        <v>1743.547503385211</v>
      </c>
      <c r="BU30" s="17">
        <v>32.709129946552252</v>
      </c>
      <c r="BV30" s="17">
        <v>-3388.0463093738167</v>
      </c>
      <c r="BW30" s="19">
        <v>1</v>
      </c>
      <c r="BX30" s="20"/>
      <c r="BY30" s="1"/>
      <c r="BZ30" s="18">
        <v>53.30461269481097</v>
      </c>
      <c r="CA30" s="18">
        <v>1743.547503385211</v>
      </c>
      <c r="CB30" s="18">
        <v>1260.3575033672455</v>
      </c>
      <c r="CC30" s="18">
        <v>1.0682161910325345</v>
      </c>
      <c r="CD30" s="17">
        <v>32.709129946552252</v>
      </c>
      <c r="CE30" s="17">
        <v>8.6310158354849413</v>
      </c>
      <c r="CF30" s="21">
        <v>1.1866755166774339</v>
      </c>
      <c r="CG30" s="21">
        <v>1.9144330609156948</v>
      </c>
      <c r="CH30" s="21">
        <v>1.1614603214572668E-2</v>
      </c>
      <c r="CI30" s="21">
        <v>2.7990629538754485E-2</v>
      </c>
      <c r="CJ30" s="21">
        <v>0.95772155310932305</v>
      </c>
      <c r="CK30" s="1"/>
      <c r="CL30" s="1"/>
      <c r="CM30" s="18"/>
      <c r="CN30" s="18"/>
      <c r="CO30" s="19"/>
      <c r="CP30" s="17"/>
      <c r="CQ30" s="17"/>
      <c r="CR30" s="21"/>
      <c r="CS30" s="21"/>
      <c r="CT30" s="21"/>
      <c r="CU30" s="17"/>
      <c r="CV30" s="1"/>
      <c r="CW30" s="1"/>
      <c r="CX30" s="18"/>
      <c r="CY30" s="18"/>
      <c r="CZ30" s="19"/>
      <c r="DA30" s="17"/>
      <c r="DB30" s="21"/>
      <c r="DC30" s="21"/>
      <c r="DD30" s="21"/>
      <c r="DE30" s="17"/>
    </row>
    <row r="31" spans="1:109" ht="78.75" x14ac:dyDescent="0.3">
      <c r="A31" s="12" t="s">
        <v>143</v>
      </c>
      <c r="B31" s="2"/>
      <c r="C31" s="27" t="s">
        <v>85</v>
      </c>
      <c r="D31" s="13" t="s">
        <v>144</v>
      </c>
      <c r="E31" s="2"/>
      <c r="F31" s="14">
        <v>2.7451052684345913E-2</v>
      </c>
      <c r="G31" s="14">
        <v>4.4687720953780954E-3</v>
      </c>
      <c r="H31" s="14">
        <v>5.4001137593700961E-2</v>
      </c>
      <c r="I31" s="14">
        <v>1.4209904852552047E-2</v>
      </c>
      <c r="J31" s="14">
        <v>0.45558400504344154</v>
      </c>
      <c r="K31" s="14">
        <v>0.13433579854992986</v>
      </c>
      <c r="L31" s="14">
        <v>0.13730874081836955</v>
      </c>
      <c r="M31" s="14">
        <v>4.0881050646442381E-2</v>
      </c>
      <c r="N31" s="14">
        <v>5.4130849817842421E-2</v>
      </c>
      <c r="O31" s="14">
        <v>2.6353788262731503E-2</v>
      </c>
      <c r="P31" s="14">
        <v>1.7380036616935868E-2</v>
      </c>
      <c r="Q31" s="14">
        <v>1.5435653973313552E-2</v>
      </c>
      <c r="R31" s="14">
        <v>2.5677172893552705E-4</v>
      </c>
      <c r="S31" s="14">
        <v>5.4036050075335321E-4</v>
      </c>
      <c r="T31" s="14">
        <v>1.246337797208484E-4</v>
      </c>
      <c r="U31" s="14">
        <v>6.6904368607533407E-5</v>
      </c>
      <c r="V31" s="14">
        <v>6.6728894854182604E-5</v>
      </c>
      <c r="W31" s="14">
        <v>2.9956056343888084E-5</v>
      </c>
      <c r="X31" s="14">
        <v>6.9254791322449826E-4</v>
      </c>
      <c r="Y31" s="14">
        <v>3.4793126222634052E-4</v>
      </c>
      <c r="Z31" s="14">
        <v>6.3802297976691996E-5</v>
      </c>
      <c r="AA31" s="14">
        <v>4.701346968327367E-5</v>
      </c>
      <c r="AB31" s="14">
        <v>1.3649794476556296E-5</v>
      </c>
      <c r="AC31" s="14">
        <v>6.1857199758642921E-6</v>
      </c>
      <c r="AD31" s="14">
        <v>2.4734116410945836E-6</v>
      </c>
      <c r="AE31" s="14">
        <v>6.6119696448793811E-7</v>
      </c>
      <c r="AF31" s="14">
        <v>1.4456330741619204E-7</v>
      </c>
      <c r="AG31" s="14">
        <v>2.0036525874018405E-8</v>
      </c>
      <c r="AH31" s="14">
        <v>1.913337318320966E-9</v>
      </c>
      <c r="AI31" s="14">
        <v>3.5681607101295879E-10</v>
      </c>
      <c r="AJ31" s="14">
        <v>1.2436185802693012E-2</v>
      </c>
      <c r="AK31" s="14">
        <v>2.5993491124223153E-3</v>
      </c>
      <c r="AL31" s="14">
        <v>2.7674295047455655E-4</v>
      </c>
      <c r="AM31" s="14">
        <v>1.9049207852684023E-4</v>
      </c>
      <c r="AN31" s="14">
        <v>1.0548124623726876E-4</v>
      </c>
      <c r="AO31" s="14">
        <v>7.1285999066289051E-6</v>
      </c>
      <c r="AP31" s="14">
        <v>8.6369329567297468E-7</v>
      </c>
      <c r="AQ31" s="14">
        <v>3.7881366521461439E-8</v>
      </c>
      <c r="AR31" s="14">
        <v>8.0277797861776648E-11</v>
      </c>
      <c r="AS31" s="14">
        <v>4.8112663882038722E-13</v>
      </c>
      <c r="AT31" s="14">
        <v>6.6598502178491486E-16</v>
      </c>
      <c r="AU31" s="14">
        <v>6.2287273358780363E-5</v>
      </c>
      <c r="AV31" s="14">
        <v>2.8487348255101596E-5</v>
      </c>
      <c r="AW31" s="14">
        <v>1.8581002312856728E-5</v>
      </c>
      <c r="AX31" s="14">
        <v>9.1625061526807823E-5</v>
      </c>
      <c r="AY31" s="14">
        <v>2.341487822313558E-4</v>
      </c>
      <c r="AZ31" s="14">
        <v>1.0029264832453122E-5</v>
      </c>
      <c r="BA31" s="14">
        <v>1.4488067631261627E-6</v>
      </c>
      <c r="BB31" s="14">
        <v>6.0386086382728249E-5</v>
      </c>
      <c r="BC31" s="14">
        <v>1.2141174065891928E-5</v>
      </c>
      <c r="BD31" s="14">
        <v>3.9073447132679972E-5</v>
      </c>
      <c r="BE31" s="14">
        <v>1.4756676797911987E-29</v>
      </c>
      <c r="BF31" s="14">
        <v>2.4924752104226517E-5</v>
      </c>
      <c r="BG31" s="14">
        <v>2.9702977450370115E-9</v>
      </c>
      <c r="BH31" s="14">
        <v>0</v>
      </c>
      <c r="BI31" s="14">
        <v>3.4079233886909209E-9</v>
      </c>
      <c r="BJ31" s="14">
        <v>7.9091166462231552E-10</v>
      </c>
      <c r="BK31" s="14">
        <v>9.1226755514253171E-11</v>
      </c>
      <c r="BL31" s="14">
        <v>7.4637315645590488E-11</v>
      </c>
      <c r="BM31" s="14"/>
      <c r="BN31" s="15">
        <f ca="1">SUM(OFFSET(INDIRECT(ADDRESS(7,COLUMN())),1,0):OFFSET(INDIRECT(ADDRESS(ROW()-2,COLUMN())),1,0))</f>
        <v>0</v>
      </c>
      <c r="BO31" s="16"/>
      <c r="BP31" s="16"/>
      <c r="BQ31" s="17">
        <v>59.170919190759093</v>
      </c>
      <c r="BR31" s="17">
        <v>600</v>
      </c>
      <c r="BS31" s="18">
        <v>53.30461269481097</v>
      </c>
      <c r="BT31" s="18">
        <v>1743.547503385211</v>
      </c>
      <c r="BU31" s="17">
        <v>32.709129946552252</v>
      </c>
      <c r="BV31" s="17">
        <v>-3388.0463093738167</v>
      </c>
      <c r="BW31" s="19">
        <v>1</v>
      </c>
      <c r="BX31" s="20"/>
      <c r="BY31" s="1"/>
      <c r="BZ31" s="18">
        <v>53.30461269481097</v>
      </c>
      <c r="CA31" s="18">
        <v>1743.5475033852113</v>
      </c>
      <c r="CB31" s="18">
        <v>1260.3575033672455</v>
      </c>
      <c r="CC31" s="18">
        <v>1.0682161910325345</v>
      </c>
      <c r="CD31" s="17">
        <v>32.70912994655226</v>
      </c>
      <c r="CE31" s="17">
        <v>7.3716030222207491</v>
      </c>
      <c r="CF31" s="21">
        <v>1.1827078458216609</v>
      </c>
      <c r="CG31" s="21">
        <v>1.9034567303897321</v>
      </c>
      <c r="CH31" s="21">
        <v>1.1548862652942587E-2</v>
      </c>
      <c r="CI31" s="21">
        <v>2.7801521294155914E-2</v>
      </c>
      <c r="CJ31" s="21">
        <v>0.96354918223449693</v>
      </c>
      <c r="CK31" s="1"/>
      <c r="CL31" s="1"/>
      <c r="CM31" s="18"/>
      <c r="CN31" s="18"/>
      <c r="CO31" s="19"/>
      <c r="CP31" s="17"/>
      <c r="CQ31" s="17"/>
      <c r="CR31" s="21"/>
      <c r="CS31" s="21"/>
      <c r="CT31" s="21"/>
      <c r="CU31" s="17"/>
      <c r="CV31" s="1"/>
      <c r="CW31" s="1"/>
      <c r="CX31" s="18"/>
      <c r="CY31" s="18"/>
      <c r="CZ31" s="19"/>
      <c r="DA31" s="17"/>
      <c r="DB31" s="21"/>
      <c r="DC31" s="21"/>
      <c r="DD31" s="21"/>
      <c r="DE31" s="17"/>
    </row>
    <row r="32" spans="1:109" ht="56.25" x14ac:dyDescent="0.3">
      <c r="A32" s="12" t="s">
        <v>145</v>
      </c>
      <c r="B32" s="2"/>
      <c r="C32" s="27" t="s">
        <v>85</v>
      </c>
      <c r="D32" s="13" t="s">
        <v>146</v>
      </c>
      <c r="E32" s="2"/>
      <c r="F32" s="14">
        <v>1.443690322208782E-2</v>
      </c>
      <c r="G32" s="14">
        <v>5.0960508063164706E-3</v>
      </c>
      <c r="H32" s="14">
        <v>0.16639670453347544</v>
      </c>
      <c r="I32" s="14">
        <v>1.0766795622673271E-2</v>
      </c>
      <c r="J32" s="14">
        <v>0.63637048873884516</v>
      </c>
      <c r="K32" s="14">
        <v>5.9223480660101191E-2</v>
      </c>
      <c r="L32" s="14">
        <v>4.089009840705897E-2</v>
      </c>
      <c r="M32" s="14">
        <v>1.6394772075236132E-2</v>
      </c>
      <c r="N32" s="14">
        <v>2.2519694132533338E-2</v>
      </c>
      <c r="O32" s="14">
        <v>9.9608955267547865E-3</v>
      </c>
      <c r="P32" s="14">
        <v>6.6369539758725313E-3</v>
      </c>
      <c r="Q32" s="14">
        <v>5.1005649054140564E-3</v>
      </c>
      <c r="R32" s="14">
        <v>7.2190346884996827E-5</v>
      </c>
      <c r="S32" s="14">
        <v>1.6180398058538968E-4</v>
      </c>
      <c r="T32" s="14">
        <v>2.5287329963299926E-5</v>
      </c>
      <c r="U32" s="14">
        <v>1.357443261974616E-5</v>
      </c>
      <c r="V32" s="14">
        <v>1.353883021154817E-5</v>
      </c>
      <c r="W32" s="14">
        <v>6.0778761814313174E-6</v>
      </c>
      <c r="X32" s="14">
        <v>1.4051317095836429E-4</v>
      </c>
      <c r="Y32" s="14">
        <v>7.0592841300095416E-5</v>
      </c>
      <c r="Z32" s="14">
        <v>1.2945043991821664E-5</v>
      </c>
      <c r="AA32" s="14">
        <v>9.5387071086448959E-6</v>
      </c>
      <c r="AB32" s="14">
        <v>2.7694486810317701E-6</v>
      </c>
      <c r="AC32" s="14">
        <v>1.2550397046499136E-6</v>
      </c>
      <c r="AD32" s="14">
        <v>5.0183807667162784E-7</v>
      </c>
      <c r="AE32" s="14">
        <v>1.3415228077963788E-7</v>
      </c>
      <c r="AF32" s="14">
        <v>2.933089298428545E-8</v>
      </c>
      <c r="AG32" s="14">
        <v>4.0652722097438347E-9</v>
      </c>
      <c r="AH32" s="14">
        <v>3.8820287892933311E-10</v>
      </c>
      <c r="AI32" s="14">
        <v>7.2395507414781667E-11</v>
      </c>
      <c r="AJ32" s="14">
        <v>2.5232158936522972E-3</v>
      </c>
      <c r="AK32" s="14">
        <v>5.2738991662497608E-4</v>
      </c>
      <c r="AL32" s="14">
        <v>5.6149226312011287E-5</v>
      </c>
      <c r="AM32" s="14">
        <v>3.8649522271507165E-5</v>
      </c>
      <c r="AN32" s="14">
        <v>2.5796795323432992E-5</v>
      </c>
      <c r="AO32" s="14">
        <v>1.446343506704388E-6</v>
      </c>
      <c r="AP32" s="14">
        <v>1.7523738270387263E-7</v>
      </c>
      <c r="AQ32" s="14">
        <v>7.6858666794381121E-9</v>
      </c>
      <c r="AR32" s="14">
        <v>1.6287808712891537E-11</v>
      </c>
      <c r="AS32" s="14">
        <v>9.7617259921303608E-14</v>
      </c>
      <c r="AT32" s="14">
        <v>1.3512374441512275E-16</v>
      </c>
      <c r="AU32" s="14">
        <v>5.4896406550111194E-5</v>
      </c>
      <c r="AV32" s="14">
        <v>1.6548668240165528E-5</v>
      </c>
      <c r="AW32" s="14">
        <v>8.2177298679305311E-6</v>
      </c>
      <c r="AX32" s="14">
        <v>1.8590104963165024E-5</v>
      </c>
      <c r="AY32" s="14">
        <v>1.0381546054689574E-4</v>
      </c>
      <c r="AZ32" s="14">
        <v>2.03486931511874E-6</v>
      </c>
      <c r="BA32" s="14">
        <v>4.6128278975203277E-7</v>
      </c>
      <c r="BB32" s="14">
        <v>1.2251923258535064E-5</v>
      </c>
      <c r="BC32" s="14">
        <v>2.5031820070509406E-6</v>
      </c>
      <c r="BD32" s="14">
        <v>7.927733812124279E-6</v>
      </c>
      <c r="BE32" s="14">
        <v>3.0783748478994794E-27</v>
      </c>
      <c r="BF32" s="14">
        <v>5.0570600964709812E-6</v>
      </c>
      <c r="BG32" s="14">
        <v>6.5980890732463774E-4</v>
      </c>
      <c r="BH32" s="14">
        <v>0</v>
      </c>
      <c r="BI32" s="14">
        <v>1.3118858933268297E-3</v>
      </c>
      <c r="BJ32" s="14">
        <v>2.5593056163049067E-4</v>
      </c>
      <c r="BK32" s="14">
        <v>2.5222126997046258E-5</v>
      </c>
      <c r="BL32" s="14">
        <v>1.7857950266460635E-5</v>
      </c>
      <c r="BM32" s="14"/>
      <c r="BN32" s="15">
        <f ca="1">SUM(OFFSET(INDIRECT(ADDRESS(7,COLUMN())),1,0):OFFSET(INDIRECT(ADDRESS(ROW()-2,COLUMN())),1,0))</f>
        <v>0</v>
      </c>
      <c r="BO32" s="16"/>
      <c r="BP32" s="16"/>
      <c r="BQ32" s="17">
        <v>52.877593208587484</v>
      </c>
      <c r="BR32" s="17">
        <v>600</v>
      </c>
      <c r="BS32" s="18">
        <v>262.72269023072636</v>
      </c>
      <c r="BT32" s="18">
        <v>6929.0788573437594</v>
      </c>
      <c r="BU32" s="17">
        <v>26.374116568532987</v>
      </c>
      <c r="BV32" s="17">
        <v>-5100.5169639072474</v>
      </c>
      <c r="BW32" s="19">
        <v>1</v>
      </c>
      <c r="BX32" s="20"/>
      <c r="BY32" s="1"/>
      <c r="BZ32" s="18">
        <v>262.72269023072636</v>
      </c>
      <c r="CA32" s="18">
        <v>6929.0788573437585</v>
      </c>
      <c r="CB32" s="18">
        <v>6211.9298349082346</v>
      </c>
      <c r="CC32" s="18">
        <v>5.2649220633659493</v>
      </c>
      <c r="CD32" s="17">
        <v>26.374116568532987</v>
      </c>
      <c r="CE32" s="17">
        <v>5.9560310171086677</v>
      </c>
      <c r="CF32" s="21">
        <v>1.2420116825977592</v>
      </c>
      <c r="CG32" s="21">
        <v>1.7650288848524696</v>
      </c>
      <c r="CH32" s="21">
        <v>1.2673664132998823E-2</v>
      </c>
      <c r="CI32" s="21">
        <v>3.0274892304033366E-2</v>
      </c>
      <c r="CJ32" s="21">
        <v>0.98014680255514663</v>
      </c>
      <c r="CK32" s="1"/>
      <c r="CL32" s="1"/>
      <c r="CM32" s="18"/>
      <c r="CN32" s="18"/>
      <c r="CO32" s="19"/>
      <c r="CP32" s="17"/>
      <c r="CQ32" s="17"/>
      <c r="CR32" s="21"/>
      <c r="CS32" s="21"/>
      <c r="CT32" s="21"/>
      <c r="CU32" s="17"/>
      <c r="CV32" s="1"/>
      <c r="CW32" s="1"/>
      <c r="CX32" s="18"/>
      <c r="CY32" s="18"/>
      <c r="CZ32" s="19"/>
      <c r="DA32" s="17"/>
      <c r="DB32" s="21"/>
      <c r="DC32" s="21"/>
      <c r="DD32" s="21"/>
      <c r="DE32" s="17"/>
    </row>
    <row r="33" spans="1:109" ht="45" x14ac:dyDescent="0.3">
      <c r="A33" s="12" t="s">
        <v>147</v>
      </c>
      <c r="B33" s="2"/>
      <c r="C33" s="27" t="s">
        <v>85</v>
      </c>
      <c r="D33" s="13" t="s">
        <v>148</v>
      </c>
      <c r="E33" s="2"/>
      <c r="F33" s="14">
        <v>1.443690322208782E-2</v>
      </c>
      <c r="G33" s="14">
        <v>5.0960508063164706E-3</v>
      </c>
      <c r="H33" s="14">
        <v>0.16639670453347544</v>
      </c>
      <c r="I33" s="14">
        <v>1.0766795622673271E-2</v>
      </c>
      <c r="J33" s="14">
        <v>0.63637048873884516</v>
      </c>
      <c r="K33" s="14">
        <v>5.9223480660101191E-2</v>
      </c>
      <c r="L33" s="14">
        <v>4.089009840705897E-2</v>
      </c>
      <c r="M33" s="14">
        <v>1.6394772075236132E-2</v>
      </c>
      <c r="N33" s="14">
        <v>2.2519694132533338E-2</v>
      </c>
      <c r="O33" s="14">
        <v>9.9608955267547865E-3</v>
      </c>
      <c r="P33" s="14">
        <v>6.6369539758725313E-3</v>
      </c>
      <c r="Q33" s="14">
        <v>5.1005649054140564E-3</v>
      </c>
      <c r="R33" s="14">
        <v>7.2190346884996827E-5</v>
      </c>
      <c r="S33" s="14">
        <v>1.6180398058538968E-4</v>
      </c>
      <c r="T33" s="14">
        <v>2.5287329963299926E-5</v>
      </c>
      <c r="U33" s="14">
        <v>1.357443261974616E-5</v>
      </c>
      <c r="V33" s="14">
        <v>1.353883021154817E-5</v>
      </c>
      <c r="W33" s="14">
        <v>6.0778761814313174E-6</v>
      </c>
      <c r="X33" s="14">
        <v>1.4051317095836429E-4</v>
      </c>
      <c r="Y33" s="14">
        <v>7.0592841300095416E-5</v>
      </c>
      <c r="Z33" s="14">
        <v>1.2945043991821664E-5</v>
      </c>
      <c r="AA33" s="14">
        <v>9.5387071086448959E-6</v>
      </c>
      <c r="AB33" s="14">
        <v>2.7694486810317701E-6</v>
      </c>
      <c r="AC33" s="14">
        <v>1.2550397046499136E-6</v>
      </c>
      <c r="AD33" s="14">
        <v>5.0183807667162784E-7</v>
      </c>
      <c r="AE33" s="14">
        <v>1.3415228077963788E-7</v>
      </c>
      <c r="AF33" s="14">
        <v>2.933089298428545E-8</v>
      </c>
      <c r="AG33" s="14">
        <v>4.0652722097438347E-9</v>
      </c>
      <c r="AH33" s="14">
        <v>3.8820287892933311E-10</v>
      </c>
      <c r="AI33" s="14">
        <v>7.2395507414781667E-11</v>
      </c>
      <c r="AJ33" s="14">
        <v>2.5232158936522972E-3</v>
      </c>
      <c r="AK33" s="14">
        <v>5.2738991662497608E-4</v>
      </c>
      <c r="AL33" s="14">
        <v>5.6149226312011287E-5</v>
      </c>
      <c r="AM33" s="14">
        <v>3.8649522271507165E-5</v>
      </c>
      <c r="AN33" s="14">
        <v>2.5796795323432992E-5</v>
      </c>
      <c r="AO33" s="14">
        <v>1.446343506704388E-6</v>
      </c>
      <c r="AP33" s="14">
        <v>1.7523738270387263E-7</v>
      </c>
      <c r="AQ33" s="14">
        <v>7.6858666794381121E-9</v>
      </c>
      <c r="AR33" s="14">
        <v>1.6287808712891537E-11</v>
      </c>
      <c r="AS33" s="14">
        <v>9.7617259921303608E-14</v>
      </c>
      <c r="AT33" s="14">
        <v>1.3512374441512275E-16</v>
      </c>
      <c r="AU33" s="14">
        <v>5.4896406550111194E-5</v>
      </c>
      <c r="AV33" s="14">
        <v>1.6548668240165528E-5</v>
      </c>
      <c r="AW33" s="14">
        <v>8.2177298679305311E-6</v>
      </c>
      <c r="AX33" s="14">
        <v>1.8590104963165024E-5</v>
      </c>
      <c r="AY33" s="14">
        <v>1.0381546054689574E-4</v>
      </c>
      <c r="AZ33" s="14">
        <v>2.03486931511874E-6</v>
      </c>
      <c r="BA33" s="14">
        <v>4.6128278975203277E-7</v>
      </c>
      <c r="BB33" s="14">
        <v>1.2251923258535064E-5</v>
      </c>
      <c r="BC33" s="14">
        <v>2.5031820070509406E-6</v>
      </c>
      <c r="BD33" s="14">
        <v>7.927733812124279E-6</v>
      </c>
      <c r="BE33" s="14">
        <v>3.0783748478994794E-27</v>
      </c>
      <c r="BF33" s="14">
        <v>5.0570600964709812E-6</v>
      </c>
      <c r="BG33" s="14">
        <v>6.5980890732463774E-4</v>
      </c>
      <c r="BH33" s="14">
        <v>0</v>
      </c>
      <c r="BI33" s="14">
        <v>1.3118858933268297E-3</v>
      </c>
      <c r="BJ33" s="14">
        <v>2.5593056163049067E-4</v>
      </c>
      <c r="BK33" s="14">
        <v>2.5222126997046258E-5</v>
      </c>
      <c r="BL33" s="14">
        <v>1.7857950266460635E-5</v>
      </c>
      <c r="BM33" s="14"/>
      <c r="BN33" s="15">
        <f ca="1">SUM(OFFSET(INDIRECT(ADDRESS(7,COLUMN())),1,0):OFFSET(INDIRECT(ADDRESS(ROW()-2,COLUMN())),1,0))</f>
        <v>0</v>
      </c>
      <c r="BO33" s="16"/>
      <c r="BP33" s="16"/>
      <c r="BQ33" s="17">
        <v>52.865128643260732</v>
      </c>
      <c r="BR33" s="17">
        <v>598</v>
      </c>
      <c r="BS33" s="18">
        <v>262.72269023072636</v>
      </c>
      <c r="BT33" s="18">
        <v>6929.0788573437585</v>
      </c>
      <c r="BU33" s="17">
        <v>26.374116568532987</v>
      </c>
      <c r="BV33" s="17">
        <v>-5100.5169605813198</v>
      </c>
      <c r="BW33" s="19">
        <v>1</v>
      </c>
      <c r="BX33" s="20"/>
      <c r="BY33" s="1"/>
      <c r="BZ33" s="18">
        <v>262.72269023072636</v>
      </c>
      <c r="CA33" s="18">
        <v>6929.0788573437585</v>
      </c>
      <c r="CB33" s="18">
        <v>6211.9298349082346</v>
      </c>
      <c r="CC33" s="18">
        <v>5.2649220633659493</v>
      </c>
      <c r="CD33" s="17">
        <v>26.374116568532987</v>
      </c>
      <c r="CE33" s="17">
        <v>5.9360195999321297</v>
      </c>
      <c r="CF33" s="21">
        <v>1.2419490915153197</v>
      </c>
      <c r="CG33" s="21">
        <v>1.7648858675468397</v>
      </c>
      <c r="CH33" s="21">
        <v>1.2672686696752254E-2</v>
      </c>
      <c r="CI33" s="21">
        <v>3.0271751806635772E-2</v>
      </c>
      <c r="CJ33" s="21">
        <v>0.98021036309150578</v>
      </c>
      <c r="CK33" s="1"/>
      <c r="CL33" s="1"/>
      <c r="CM33" s="18"/>
      <c r="CN33" s="18"/>
      <c r="CO33" s="19"/>
      <c r="CP33" s="17"/>
      <c r="CQ33" s="17"/>
      <c r="CR33" s="21"/>
      <c r="CS33" s="21"/>
      <c r="CT33" s="21"/>
      <c r="CU33" s="17"/>
      <c r="CV33" s="1"/>
      <c r="CW33" s="1"/>
      <c r="CX33" s="18">
        <v>0</v>
      </c>
      <c r="CY33" s="18">
        <v>0</v>
      </c>
      <c r="CZ33" s="19">
        <v>0</v>
      </c>
      <c r="DA33" s="17">
        <v>829.50872309101396</v>
      </c>
      <c r="DB33" s="21">
        <v>0.55679496019061914</v>
      </c>
      <c r="DC33" s="21">
        <v>0.63386033264343278</v>
      </c>
      <c r="DD33" s="21">
        <v>4.1923169158905678</v>
      </c>
      <c r="DE33" s="17">
        <v>65.288222935724036</v>
      </c>
    </row>
    <row r="34" spans="1:109" ht="45" x14ac:dyDescent="0.3">
      <c r="A34" s="12" t="s">
        <v>149</v>
      </c>
      <c r="B34" s="2"/>
      <c r="C34" s="27" t="s">
        <v>85</v>
      </c>
      <c r="D34" s="13" t="s">
        <v>150</v>
      </c>
      <c r="E34" s="2"/>
      <c r="F34" s="14">
        <v>1.443690322208782E-2</v>
      </c>
      <c r="G34" s="14">
        <v>5.0960508063164706E-3</v>
      </c>
      <c r="H34" s="14">
        <v>0.16639670453347544</v>
      </c>
      <c r="I34" s="14">
        <v>1.0766795622673271E-2</v>
      </c>
      <c r="J34" s="14">
        <v>0.63637048873884516</v>
      </c>
      <c r="K34" s="14">
        <v>5.9223480660101191E-2</v>
      </c>
      <c r="L34" s="14">
        <v>4.089009840705897E-2</v>
      </c>
      <c r="M34" s="14">
        <v>1.6394772075236132E-2</v>
      </c>
      <c r="N34" s="14">
        <v>2.2519694132533338E-2</v>
      </c>
      <c r="O34" s="14">
        <v>9.9608955267547865E-3</v>
      </c>
      <c r="P34" s="14">
        <v>6.6369539758725313E-3</v>
      </c>
      <c r="Q34" s="14">
        <v>5.1005649054140564E-3</v>
      </c>
      <c r="R34" s="14">
        <v>7.2190346884996827E-5</v>
      </c>
      <c r="S34" s="14">
        <v>1.6180398058538968E-4</v>
      </c>
      <c r="T34" s="14">
        <v>2.5287329963299926E-5</v>
      </c>
      <c r="U34" s="14">
        <v>1.357443261974616E-5</v>
      </c>
      <c r="V34" s="14">
        <v>1.353883021154817E-5</v>
      </c>
      <c r="W34" s="14">
        <v>6.0778761814313174E-6</v>
      </c>
      <c r="X34" s="14">
        <v>1.4051317095836429E-4</v>
      </c>
      <c r="Y34" s="14">
        <v>7.0592841300095416E-5</v>
      </c>
      <c r="Z34" s="14">
        <v>1.2945043991821664E-5</v>
      </c>
      <c r="AA34" s="14">
        <v>9.5387071086448959E-6</v>
      </c>
      <c r="AB34" s="14">
        <v>2.7694486810317701E-6</v>
      </c>
      <c r="AC34" s="14">
        <v>1.2550397046499136E-6</v>
      </c>
      <c r="AD34" s="14">
        <v>5.0183807667162784E-7</v>
      </c>
      <c r="AE34" s="14">
        <v>1.3415228077963788E-7</v>
      </c>
      <c r="AF34" s="14">
        <v>2.933089298428545E-8</v>
      </c>
      <c r="AG34" s="14">
        <v>4.0652722097438347E-9</v>
      </c>
      <c r="AH34" s="14">
        <v>3.8820287892933311E-10</v>
      </c>
      <c r="AI34" s="14">
        <v>7.2395507414781667E-11</v>
      </c>
      <c r="AJ34" s="14">
        <v>2.5232158936522972E-3</v>
      </c>
      <c r="AK34" s="14">
        <v>5.2738991662497608E-4</v>
      </c>
      <c r="AL34" s="14">
        <v>5.6149226312011287E-5</v>
      </c>
      <c r="AM34" s="14">
        <v>3.8649522271507165E-5</v>
      </c>
      <c r="AN34" s="14">
        <v>2.5796795323432992E-5</v>
      </c>
      <c r="AO34" s="14">
        <v>1.446343506704388E-6</v>
      </c>
      <c r="AP34" s="14">
        <v>1.7523738270387263E-7</v>
      </c>
      <c r="AQ34" s="14">
        <v>7.6858666794381121E-9</v>
      </c>
      <c r="AR34" s="14">
        <v>1.6287808712891537E-11</v>
      </c>
      <c r="AS34" s="14">
        <v>9.7617259921303608E-14</v>
      </c>
      <c r="AT34" s="14">
        <v>1.3512374441512275E-16</v>
      </c>
      <c r="AU34" s="14">
        <v>5.4896406550111194E-5</v>
      </c>
      <c r="AV34" s="14">
        <v>1.6548668240165528E-5</v>
      </c>
      <c r="AW34" s="14">
        <v>8.2177298679305311E-6</v>
      </c>
      <c r="AX34" s="14">
        <v>1.8590104963165024E-5</v>
      </c>
      <c r="AY34" s="14">
        <v>1.0381546054689574E-4</v>
      </c>
      <c r="AZ34" s="14">
        <v>2.03486931511874E-6</v>
      </c>
      <c r="BA34" s="14">
        <v>4.6128278975203277E-7</v>
      </c>
      <c r="BB34" s="14">
        <v>1.2251923258535064E-5</v>
      </c>
      <c r="BC34" s="14">
        <v>2.5031820070509406E-6</v>
      </c>
      <c r="BD34" s="14">
        <v>7.927733812124279E-6</v>
      </c>
      <c r="BE34" s="14">
        <v>3.0783748478994794E-27</v>
      </c>
      <c r="BF34" s="14">
        <v>5.0570600964709812E-6</v>
      </c>
      <c r="BG34" s="14">
        <v>6.5980890732463774E-4</v>
      </c>
      <c r="BH34" s="14">
        <v>0</v>
      </c>
      <c r="BI34" s="14">
        <v>1.3118858933268297E-3</v>
      </c>
      <c r="BJ34" s="14">
        <v>2.5593056163049067E-4</v>
      </c>
      <c r="BK34" s="14">
        <v>2.5222126997046258E-5</v>
      </c>
      <c r="BL34" s="14">
        <v>1.7857950266460635E-5</v>
      </c>
      <c r="BM34" s="14"/>
      <c r="BN34" s="15">
        <f ca="1">SUM(OFFSET(INDIRECT(ADDRESS(7,COLUMN())),1,0):OFFSET(INDIRECT(ADDRESS(ROW()-2,COLUMN())),1,0))</f>
        <v>0</v>
      </c>
      <c r="BO34" s="16"/>
      <c r="BP34" s="16"/>
      <c r="BQ34" s="17">
        <v>109.84650482436126</v>
      </c>
      <c r="BR34" s="17">
        <v>1200</v>
      </c>
      <c r="BS34" s="18">
        <v>262.72269023072636</v>
      </c>
      <c r="BT34" s="18">
        <v>6929.0788573437585</v>
      </c>
      <c r="BU34" s="17">
        <v>26.374116568532987</v>
      </c>
      <c r="BV34" s="17">
        <v>-5001.0284970481862</v>
      </c>
      <c r="BW34" s="19">
        <v>1</v>
      </c>
      <c r="BX34" s="20"/>
      <c r="BY34" s="1"/>
      <c r="BZ34" s="18">
        <v>262.72269023072636</v>
      </c>
      <c r="CA34" s="18">
        <v>6929.0788573437585</v>
      </c>
      <c r="CB34" s="18">
        <v>6211.9298349082346</v>
      </c>
      <c r="CC34" s="18">
        <v>5.2649220633659493</v>
      </c>
      <c r="CD34" s="17">
        <v>26.374116568532987</v>
      </c>
      <c r="CE34" s="17">
        <v>10.169391514177741</v>
      </c>
      <c r="CF34" s="21">
        <v>1.2252873102238868</v>
      </c>
      <c r="CG34" s="21">
        <v>1.9289982420548379</v>
      </c>
      <c r="CH34" s="21">
        <v>1.4859656375994016E-2</v>
      </c>
      <c r="CI34" s="21">
        <v>3.7963844462426351E-2</v>
      </c>
      <c r="CJ34" s="21">
        <v>0.97733320340790619</v>
      </c>
      <c r="CK34" s="1"/>
      <c r="CL34" s="1"/>
      <c r="CM34" s="18"/>
      <c r="CN34" s="18"/>
      <c r="CO34" s="19"/>
      <c r="CP34" s="17"/>
      <c r="CQ34" s="17"/>
      <c r="CR34" s="21"/>
      <c r="CS34" s="21"/>
      <c r="CT34" s="21"/>
      <c r="CU34" s="17"/>
      <c r="CV34" s="1"/>
      <c r="CW34" s="1"/>
      <c r="CX34" s="18"/>
      <c r="CY34" s="18"/>
      <c r="CZ34" s="19"/>
      <c r="DA34" s="17"/>
      <c r="DB34" s="21"/>
      <c r="DC34" s="21"/>
      <c r="DD34" s="21"/>
      <c r="DE34" s="17"/>
    </row>
    <row r="35" spans="1:109" ht="56.25" x14ac:dyDescent="0.3">
      <c r="A35" s="12" t="s">
        <v>151</v>
      </c>
      <c r="B35" s="2"/>
      <c r="C35" s="27" t="s">
        <v>85</v>
      </c>
      <c r="D35" s="13" t="s">
        <v>152</v>
      </c>
      <c r="E35" s="2"/>
      <c r="F35" s="14">
        <v>1.443690322208782E-2</v>
      </c>
      <c r="G35" s="14">
        <v>5.0960508063164706E-3</v>
      </c>
      <c r="H35" s="14">
        <v>0.16639670453347544</v>
      </c>
      <c r="I35" s="14">
        <v>1.0766795622673271E-2</v>
      </c>
      <c r="J35" s="14">
        <v>0.63637048873884516</v>
      </c>
      <c r="K35" s="14">
        <v>5.9223480660101191E-2</v>
      </c>
      <c r="L35" s="14">
        <v>4.089009840705897E-2</v>
      </c>
      <c r="M35" s="14">
        <v>1.6394772075236132E-2</v>
      </c>
      <c r="N35" s="14">
        <v>2.2519694132533338E-2</v>
      </c>
      <c r="O35" s="14">
        <v>9.9608955267547865E-3</v>
      </c>
      <c r="P35" s="14">
        <v>6.6369539758725313E-3</v>
      </c>
      <c r="Q35" s="14">
        <v>5.1005649054140564E-3</v>
      </c>
      <c r="R35" s="14">
        <v>7.2190346884996827E-5</v>
      </c>
      <c r="S35" s="14">
        <v>1.6180398058538968E-4</v>
      </c>
      <c r="T35" s="14">
        <v>2.5287329963299926E-5</v>
      </c>
      <c r="U35" s="14">
        <v>1.357443261974616E-5</v>
      </c>
      <c r="V35" s="14">
        <v>1.353883021154817E-5</v>
      </c>
      <c r="W35" s="14">
        <v>6.0778761814313174E-6</v>
      </c>
      <c r="X35" s="14">
        <v>1.4051317095836429E-4</v>
      </c>
      <c r="Y35" s="14">
        <v>7.0592841300095416E-5</v>
      </c>
      <c r="Z35" s="14">
        <v>1.2945043991821664E-5</v>
      </c>
      <c r="AA35" s="14">
        <v>9.5387071086448959E-6</v>
      </c>
      <c r="AB35" s="14">
        <v>2.7694486810317701E-6</v>
      </c>
      <c r="AC35" s="14">
        <v>1.2550397046499136E-6</v>
      </c>
      <c r="AD35" s="14">
        <v>5.0183807667162784E-7</v>
      </c>
      <c r="AE35" s="14">
        <v>1.3415228077963788E-7</v>
      </c>
      <c r="AF35" s="14">
        <v>2.933089298428545E-8</v>
      </c>
      <c r="AG35" s="14">
        <v>4.0652722097438347E-9</v>
      </c>
      <c r="AH35" s="14">
        <v>3.8820287892933311E-10</v>
      </c>
      <c r="AI35" s="14">
        <v>7.2395507414781667E-11</v>
      </c>
      <c r="AJ35" s="14">
        <v>2.5232158936522972E-3</v>
      </c>
      <c r="AK35" s="14">
        <v>5.2738991662497608E-4</v>
      </c>
      <c r="AL35" s="14">
        <v>5.6149226312011287E-5</v>
      </c>
      <c r="AM35" s="14">
        <v>3.8649522271507165E-5</v>
      </c>
      <c r="AN35" s="14">
        <v>2.5796795323432992E-5</v>
      </c>
      <c r="AO35" s="14">
        <v>1.446343506704388E-6</v>
      </c>
      <c r="AP35" s="14">
        <v>1.7523738270387263E-7</v>
      </c>
      <c r="AQ35" s="14">
        <v>7.6858666794381121E-9</v>
      </c>
      <c r="AR35" s="14">
        <v>1.6287808712891537E-11</v>
      </c>
      <c r="AS35" s="14">
        <v>9.7617259921303608E-14</v>
      </c>
      <c r="AT35" s="14">
        <v>1.3512374441512275E-16</v>
      </c>
      <c r="AU35" s="14">
        <v>5.4896406550111194E-5</v>
      </c>
      <c r="AV35" s="14">
        <v>1.6548668240165528E-5</v>
      </c>
      <c r="AW35" s="14">
        <v>8.2177298679305311E-6</v>
      </c>
      <c r="AX35" s="14">
        <v>1.8590104963165024E-5</v>
      </c>
      <c r="AY35" s="14">
        <v>1.0381546054689574E-4</v>
      </c>
      <c r="AZ35" s="14">
        <v>2.03486931511874E-6</v>
      </c>
      <c r="BA35" s="14">
        <v>4.6128278975203277E-7</v>
      </c>
      <c r="BB35" s="14">
        <v>1.2251923258535064E-5</v>
      </c>
      <c r="BC35" s="14">
        <v>2.5031820070509406E-6</v>
      </c>
      <c r="BD35" s="14">
        <v>7.927733812124279E-6</v>
      </c>
      <c r="BE35" s="14">
        <v>3.0783748478994794E-27</v>
      </c>
      <c r="BF35" s="14">
        <v>5.0570600964709812E-6</v>
      </c>
      <c r="BG35" s="14">
        <v>6.5980890732463774E-4</v>
      </c>
      <c r="BH35" s="14">
        <v>0</v>
      </c>
      <c r="BI35" s="14">
        <v>1.3118858933268297E-3</v>
      </c>
      <c r="BJ35" s="14">
        <v>2.5593056163049067E-4</v>
      </c>
      <c r="BK35" s="14">
        <v>2.5222126997046258E-5</v>
      </c>
      <c r="BL35" s="14">
        <v>1.7857950266460635E-5</v>
      </c>
      <c r="BM35" s="14"/>
      <c r="BN35" s="15">
        <f ca="1">SUM(OFFSET(INDIRECT(ADDRESS(7,COLUMN())),1,0):OFFSET(INDIRECT(ADDRESS(ROW()-2,COLUMN())),1,0))</f>
        <v>0</v>
      </c>
      <c r="BO35" s="16"/>
      <c r="BP35" s="16"/>
      <c r="BQ35" s="17">
        <v>50</v>
      </c>
      <c r="BR35" s="17">
        <v>1150</v>
      </c>
      <c r="BS35" s="18">
        <v>262.72269023072636</v>
      </c>
      <c r="BT35" s="18">
        <v>6929.0788573437585</v>
      </c>
      <c r="BU35" s="17">
        <v>26.374116568532987</v>
      </c>
      <c r="BV35" s="17">
        <v>-5116.955449715877</v>
      </c>
      <c r="BW35" s="19">
        <v>0.99681476746161091</v>
      </c>
      <c r="BX35" s="20"/>
      <c r="BY35" s="1"/>
      <c r="BZ35" s="18">
        <v>261.88585736923028</v>
      </c>
      <c r="CA35" s="18">
        <v>6913.9342898735395</v>
      </c>
      <c r="CB35" s="18">
        <v>6192.1433938718937</v>
      </c>
      <c r="CC35" s="18">
        <v>5.2481520622976321</v>
      </c>
      <c r="CD35" s="17">
        <v>26.4005638155773</v>
      </c>
      <c r="CE35" s="17">
        <v>11.75898896050972</v>
      </c>
      <c r="CF35" s="21">
        <v>1.2635350864716495</v>
      </c>
      <c r="CG35" s="21">
        <v>1.7913086608313118</v>
      </c>
      <c r="CH35" s="21">
        <v>1.2734557537825261E-2</v>
      </c>
      <c r="CI35" s="21">
        <v>3.0399484107880684E-2</v>
      </c>
      <c r="CJ35" s="21">
        <v>0.96097073878481409</v>
      </c>
      <c r="CK35" s="1"/>
      <c r="CL35" s="1"/>
      <c r="CM35" s="18"/>
      <c r="CN35" s="18"/>
      <c r="CO35" s="19"/>
      <c r="CP35" s="17"/>
      <c r="CQ35" s="17"/>
      <c r="CR35" s="21"/>
      <c r="CS35" s="21"/>
      <c r="CT35" s="21"/>
      <c r="CU35" s="17"/>
      <c r="CV35" s="1"/>
      <c r="CW35" s="1"/>
      <c r="CX35" s="18">
        <v>0.83683286149602787</v>
      </c>
      <c r="CY35" s="18">
        <v>15.144567470222956</v>
      </c>
      <c r="CZ35" s="19">
        <v>1.5305726236711177E-2</v>
      </c>
      <c r="DA35" s="17">
        <v>989.47068802905437</v>
      </c>
      <c r="DB35" s="21">
        <v>0.58734357199201803</v>
      </c>
      <c r="DC35" s="21">
        <v>0.64172747943944908</v>
      </c>
      <c r="DD35" s="21">
        <v>4.3072928454060824</v>
      </c>
      <c r="DE35" s="17">
        <v>67.560924344136083</v>
      </c>
    </row>
    <row r="36" spans="1:109" ht="45" x14ac:dyDescent="0.3">
      <c r="A36" s="12" t="s">
        <v>153</v>
      </c>
      <c r="B36" s="2"/>
      <c r="C36" s="13" t="s">
        <v>85</v>
      </c>
      <c r="D36" s="13" t="s">
        <v>154</v>
      </c>
      <c r="E36" s="2"/>
      <c r="F36" s="14">
        <v>1.1302210641921823E-2</v>
      </c>
      <c r="G36" s="14">
        <v>5.112293365919192E-3</v>
      </c>
      <c r="H36" s="14">
        <v>0.16692537121009823</v>
      </c>
      <c r="I36" s="14">
        <v>1.0800746487810039E-2</v>
      </c>
      <c r="J36" s="14">
        <v>0.63839900449265363</v>
      </c>
      <c r="K36" s="14">
        <v>5.9412263446048962E-2</v>
      </c>
      <c r="L36" s="14">
        <v>4.102044107986854E-2</v>
      </c>
      <c r="M36" s="14">
        <v>1.6447032610081652E-2</v>
      </c>
      <c r="N36" s="14">
        <v>2.2591478677906854E-2</v>
      </c>
      <c r="O36" s="14">
        <v>9.9926472171948822E-3</v>
      </c>
      <c r="P36" s="14">
        <v>6.6581101568144001E-3</v>
      </c>
      <c r="Q36" s="14">
        <v>5.1168236401343773E-3</v>
      </c>
      <c r="R36" s="14">
        <v>7.2420463297809325E-5</v>
      </c>
      <c r="S36" s="14">
        <v>1.6231975247454596E-4</v>
      </c>
      <c r="T36" s="14">
        <v>2.5367936719077528E-5</v>
      </c>
      <c r="U36" s="14">
        <v>1.3617702944315315E-5</v>
      </c>
      <c r="V36" s="14">
        <v>1.3581987048666225E-5</v>
      </c>
      <c r="W36" s="14">
        <v>6.0972502269202697E-6</v>
      </c>
      <c r="X36" s="14">
        <v>1.4096107553632545E-4</v>
      </c>
      <c r="Y36" s="14">
        <v>7.0817865449603553E-5</v>
      </c>
      <c r="Z36" s="14">
        <v>1.2986308055726135E-5</v>
      </c>
      <c r="AA36" s="14">
        <v>9.569113016878641E-6</v>
      </c>
      <c r="AB36" s="14">
        <v>2.7782766701391417E-6</v>
      </c>
      <c r="AC36" s="14">
        <v>1.259040312033561E-6</v>
      </c>
      <c r="AD36" s="14">
        <v>5.0343775284720189E-7</v>
      </c>
      <c r="AE36" s="14">
        <v>1.3457990916703605E-7</v>
      </c>
      <c r="AF36" s="14">
        <v>2.9424389139512376E-8</v>
      </c>
      <c r="AG36" s="14">
        <v>4.0782308101439509E-9</v>
      </c>
      <c r="AH36" s="14">
        <v>3.8944032767142777E-10</v>
      </c>
      <c r="AI36" s="14">
        <v>7.2626277804302724E-11</v>
      </c>
      <c r="AJ36" s="14">
        <v>2.5312589827253219E-3</v>
      </c>
      <c r="AK36" s="14">
        <v>5.2907104271739688E-4</v>
      </c>
      <c r="AL36" s="14">
        <v>5.632820950157705E-5</v>
      </c>
      <c r="AM36" s="14">
        <v>3.8772722807395352E-5</v>
      </c>
      <c r="AN36" s="14">
        <v>2.5879026068375161E-5</v>
      </c>
      <c r="AO36" s="14">
        <v>1.4509539206146205E-6</v>
      </c>
      <c r="AP36" s="14">
        <v>1.7579597536396038E-7</v>
      </c>
      <c r="AQ36" s="14">
        <v>7.7103664103020583E-9</v>
      </c>
      <c r="AR36" s="14">
        <v>1.6339728287673759E-11</v>
      </c>
      <c r="AS36" s="14">
        <v>9.7928428029663579E-14</v>
      </c>
      <c r="AT36" s="14">
        <v>1.3555446947315107E-16</v>
      </c>
      <c r="AU36" s="14">
        <v>5.5069305243663954E-5</v>
      </c>
      <c r="AV36" s="14">
        <v>1.6601371718236418E-5</v>
      </c>
      <c r="AW36" s="14">
        <v>8.2438986927180865E-6</v>
      </c>
      <c r="AX36" s="14">
        <v>1.8645174405684785E-5</v>
      </c>
      <c r="AY36" s="14">
        <v>1.0414635140605161E-4</v>
      </c>
      <c r="AZ36" s="14">
        <v>2.0413556310157397E-6</v>
      </c>
      <c r="BA36" s="14">
        <v>4.6275317913499744E-7</v>
      </c>
      <c r="BB36" s="14">
        <v>1.2290977599512412E-5</v>
      </c>
      <c r="BC36" s="14">
        <v>2.5111584265456022E-6</v>
      </c>
      <c r="BD36" s="14">
        <v>7.9530045172107021E-6</v>
      </c>
      <c r="BE36" s="14">
        <v>3.0800993275152873E-27</v>
      </c>
      <c r="BF36" s="14">
        <v>2.7615211848342966E-7</v>
      </c>
      <c r="BG36" s="14">
        <v>6.6191077501928262E-4</v>
      </c>
      <c r="BH36" s="14">
        <v>0</v>
      </c>
      <c r="BI36" s="14">
        <v>1.316067705561057E-3</v>
      </c>
      <c r="BJ36" s="14">
        <v>2.5674637462092155E-4</v>
      </c>
      <c r="BK36" s="14">
        <v>2.5302525909623944E-5</v>
      </c>
      <c r="BL36" s="14">
        <v>1.7914874878031181E-5</v>
      </c>
      <c r="BM36" s="14"/>
      <c r="BN36" s="15">
        <f ca="1">SUM(OFFSET(INDIRECT(ADDRESS(7,COLUMN())),1,0):OFFSET(INDIRECT(ADDRESS(ROW()-2,COLUMN())),1,0))</f>
        <v>0</v>
      </c>
      <c r="BO36" s="16"/>
      <c r="BP36" s="16"/>
      <c r="BQ36" s="17">
        <v>49.980729037966739</v>
      </c>
      <c r="BR36" s="17">
        <v>1148</v>
      </c>
      <c r="BS36" s="18">
        <v>261.88788746520504</v>
      </c>
      <c r="BT36" s="18">
        <v>6913.9709208702761</v>
      </c>
      <c r="BU36" s="17">
        <v>26.400499037164828</v>
      </c>
      <c r="BV36" s="17">
        <v>-5093.7813297384373</v>
      </c>
      <c r="BW36" s="19">
        <v>1</v>
      </c>
      <c r="BX36" s="20"/>
      <c r="BY36" s="1"/>
      <c r="BZ36" s="18">
        <v>261.88788746520504</v>
      </c>
      <c r="CA36" s="18">
        <v>6913.9709208702761</v>
      </c>
      <c r="CB36" s="18">
        <v>6192.1913943462423</v>
      </c>
      <c r="CC36" s="18">
        <v>5.2481927451068664</v>
      </c>
      <c r="CD36" s="17">
        <v>26.400499037164828</v>
      </c>
      <c r="CE36" s="17">
        <v>11.738479222708182</v>
      </c>
      <c r="CF36" s="21">
        <v>1.2634753433429022</v>
      </c>
      <c r="CG36" s="21">
        <v>1.7911441272609612</v>
      </c>
      <c r="CH36" s="21">
        <v>1.2733249896176956E-2</v>
      </c>
      <c r="CI36" s="21">
        <v>3.039538397026751E-2</v>
      </c>
      <c r="CJ36" s="21">
        <v>0.96103054807114696</v>
      </c>
      <c r="CK36" s="1"/>
      <c r="CL36" s="1"/>
      <c r="CM36" s="18"/>
      <c r="CN36" s="18"/>
      <c r="CO36" s="19"/>
      <c r="CP36" s="17"/>
      <c r="CQ36" s="17"/>
      <c r="CR36" s="21"/>
      <c r="CS36" s="21"/>
      <c r="CT36" s="21"/>
      <c r="CU36" s="17"/>
      <c r="CV36" s="1"/>
      <c r="CW36" s="1"/>
      <c r="CX36" s="18">
        <v>0</v>
      </c>
      <c r="CY36" s="18">
        <v>0</v>
      </c>
      <c r="CZ36" s="19">
        <v>0</v>
      </c>
      <c r="DA36" s="17">
        <v>989.48613716777163</v>
      </c>
      <c r="DB36" s="21">
        <v>0.58754313482438758</v>
      </c>
      <c r="DC36" s="21">
        <v>0.64170547900339603</v>
      </c>
      <c r="DD36" s="21">
        <v>4.3072676497072875</v>
      </c>
      <c r="DE36" s="17">
        <v>67.564076285525005</v>
      </c>
    </row>
    <row r="37" spans="1:109" ht="45" x14ac:dyDescent="0.3">
      <c r="A37" s="12" t="s">
        <v>155</v>
      </c>
      <c r="B37" s="2"/>
      <c r="C37" s="13" t="s">
        <v>85</v>
      </c>
      <c r="D37" s="13" t="s">
        <v>156</v>
      </c>
      <c r="E37" s="2"/>
      <c r="F37" s="14">
        <v>1.1302210641921823E-2</v>
      </c>
      <c r="G37" s="14">
        <v>5.112293365919192E-3</v>
      </c>
      <c r="H37" s="14">
        <v>0.16692537121009823</v>
      </c>
      <c r="I37" s="14">
        <v>1.0800746487810039E-2</v>
      </c>
      <c r="J37" s="14">
        <v>0.63839900449265363</v>
      </c>
      <c r="K37" s="14">
        <v>5.9412263446048962E-2</v>
      </c>
      <c r="L37" s="14">
        <v>4.102044107986854E-2</v>
      </c>
      <c r="M37" s="14">
        <v>1.6447032610081652E-2</v>
      </c>
      <c r="N37" s="14">
        <v>2.2591478677906854E-2</v>
      </c>
      <c r="O37" s="14">
        <v>9.9926472171948822E-3</v>
      </c>
      <c r="P37" s="14">
        <v>6.6581101568144001E-3</v>
      </c>
      <c r="Q37" s="14">
        <v>5.1168236401343773E-3</v>
      </c>
      <c r="R37" s="14">
        <v>7.2420463297809325E-5</v>
      </c>
      <c r="S37" s="14">
        <v>1.6231975247454596E-4</v>
      </c>
      <c r="T37" s="14">
        <v>2.5367936719077528E-5</v>
      </c>
      <c r="U37" s="14">
        <v>1.3617702944315315E-5</v>
      </c>
      <c r="V37" s="14">
        <v>1.3581987048666225E-5</v>
      </c>
      <c r="W37" s="14">
        <v>6.0972502269202697E-6</v>
      </c>
      <c r="X37" s="14">
        <v>1.4096107553632545E-4</v>
      </c>
      <c r="Y37" s="14">
        <v>7.0817865449603553E-5</v>
      </c>
      <c r="Z37" s="14">
        <v>1.2986308055726135E-5</v>
      </c>
      <c r="AA37" s="14">
        <v>9.569113016878641E-6</v>
      </c>
      <c r="AB37" s="14">
        <v>2.7782766701391417E-6</v>
      </c>
      <c r="AC37" s="14">
        <v>1.259040312033561E-6</v>
      </c>
      <c r="AD37" s="14">
        <v>5.0343775284720189E-7</v>
      </c>
      <c r="AE37" s="14">
        <v>1.3457990916703605E-7</v>
      </c>
      <c r="AF37" s="14">
        <v>2.9424389139512376E-8</v>
      </c>
      <c r="AG37" s="14">
        <v>4.0782308101439509E-9</v>
      </c>
      <c r="AH37" s="14">
        <v>3.8944032767142777E-10</v>
      </c>
      <c r="AI37" s="14">
        <v>7.2626277804302724E-11</v>
      </c>
      <c r="AJ37" s="14">
        <v>2.5312589827253219E-3</v>
      </c>
      <c r="AK37" s="14">
        <v>5.2907104271739688E-4</v>
      </c>
      <c r="AL37" s="14">
        <v>5.632820950157705E-5</v>
      </c>
      <c r="AM37" s="14">
        <v>3.8772722807395352E-5</v>
      </c>
      <c r="AN37" s="14">
        <v>2.5879026068375161E-5</v>
      </c>
      <c r="AO37" s="14">
        <v>1.4509539206146205E-6</v>
      </c>
      <c r="AP37" s="14">
        <v>1.7579597536396038E-7</v>
      </c>
      <c r="AQ37" s="14">
        <v>7.7103664103020583E-9</v>
      </c>
      <c r="AR37" s="14">
        <v>1.6339728287673759E-11</v>
      </c>
      <c r="AS37" s="14">
        <v>9.7928428029663579E-14</v>
      </c>
      <c r="AT37" s="14">
        <v>1.3555446947315107E-16</v>
      </c>
      <c r="AU37" s="14">
        <v>5.5069305243663954E-5</v>
      </c>
      <c r="AV37" s="14">
        <v>1.6601371718236418E-5</v>
      </c>
      <c r="AW37" s="14">
        <v>8.2438986927180865E-6</v>
      </c>
      <c r="AX37" s="14">
        <v>1.8645174405684785E-5</v>
      </c>
      <c r="AY37" s="14">
        <v>1.0414635140605161E-4</v>
      </c>
      <c r="AZ37" s="14">
        <v>2.0413556310157397E-6</v>
      </c>
      <c r="BA37" s="14">
        <v>4.6275317913499744E-7</v>
      </c>
      <c r="BB37" s="14">
        <v>1.2290977599512412E-5</v>
      </c>
      <c r="BC37" s="14">
        <v>2.5111584265456022E-6</v>
      </c>
      <c r="BD37" s="14">
        <v>7.9530045172107021E-6</v>
      </c>
      <c r="BE37" s="14">
        <v>3.0800993275152873E-27</v>
      </c>
      <c r="BF37" s="14">
        <v>2.7615211848342966E-7</v>
      </c>
      <c r="BG37" s="14">
        <v>6.6191077501928262E-4</v>
      </c>
      <c r="BH37" s="14">
        <v>0</v>
      </c>
      <c r="BI37" s="14">
        <v>1.316067705561057E-3</v>
      </c>
      <c r="BJ37" s="14">
        <v>2.5674637462092155E-4</v>
      </c>
      <c r="BK37" s="14">
        <v>2.5302525909623944E-5</v>
      </c>
      <c r="BL37" s="14">
        <v>1.7914874878031181E-5</v>
      </c>
      <c r="BM37" s="14"/>
      <c r="BN37" s="15">
        <f ca="1">SUM(OFFSET(INDIRECT(ADDRESS(7,COLUMN())),1,0):OFFSET(INDIRECT(ADDRESS(ROW()-2,COLUMN())),1,0))</f>
        <v>0</v>
      </c>
      <c r="BO37" s="16"/>
      <c r="BP37" s="16"/>
      <c r="BQ37" s="17">
        <v>92.009521687286963</v>
      </c>
      <c r="BR37" s="17">
        <v>1920</v>
      </c>
      <c r="BS37" s="18">
        <v>261.88788746520504</v>
      </c>
      <c r="BT37" s="18">
        <v>6913.9709208702761</v>
      </c>
      <c r="BU37" s="17">
        <v>26.400499037164828</v>
      </c>
      <c r="BV37" s="17">
        <v>-5023.6223704759232</v>
      </c>
      <c r="BW37" s="19">
        <v>1</v>
      </c>
      <c r="BX37" s="20"/>
      <c r="BY37" s="1"/>
      <c r="BZ37" s="18">
        <v>261.88788746520504</v>
      </c>
      <c r="CA37" s="18">
        <v>6913.9709208702752</v>
      </c>
      <c r="CB37" s="18">
        <v>6192.1913943462423</v>
      </c>
      <c r="CC37" s="18">
        <v>5.2481927451068664</v>
      </c>
      <c r="CD37" s="17">
        <v>26.400499037164824</v>
      </c>
      <c r="CE37" s="17">
        <v>17.436703336188145</v>
      </c>
      <c r="CF37" s="21">
        <v>1.2538165496970546</v>
      </c>
      <c r="CG37" s="21">
        <v>1.9198737770707066</v>
      </c>
      <c r="CH37" s="21">
        <v>1.4435608451316541E-2</v>
      </c>
      <c r="CI37" s="21">
        <v>3.622723766420579E-2</v>
      </c>
      <c r="CJ37" s="21">
        <v>0.95750184885004297</v>
      </c>
      <c r="CK37" s="1"/>
      <c r="CL37" s="1"/>
      <c r="CM37" s="18"/>
      <c r="CN37" s="18"/>
      <c r="CO37" s="19"/>
      <c r="CP37" s="17"/>
      <c r="CQ37" s="17"/>
      <c r="CR37" s="21"/>
      <c r="CS37" s="21"/>
      <c r="CT37" s="21"/>
      <c r="CU37" s="17"/>
      <c r="CV37" s="1"/>
      <c r="CW37" s="1"/>
      <c r="CX37" s="18"/>
      <c r="CY37" s="18"/>
      <c r="CZ37" s="19"/>
      <c r="DA37" s="17"/>
      <c r="DB37" s="21"/>
      <c r="DC37" s="21"/>
      <c r="DD37" s="21"/>
      <c r="DE37" s="17"/>
    </row>
    <row r="38" spans="1:109" ht="56.25" x14ac:dyDescent="0.3">
      <c r="A38" s="12" t="s">
        <v>157</v>
      </c>
      <c r="B38" s="2"/>
      <c r="C38" s="13" t="s">
        <v>85</v>
      </c>
      <c r="D38" s="13" t="s">
        <v>158</v>
      </c>
      <c r="E38" s="2"/>
      <c r="F38" s="14">
        <v>1.1302210641921823E-2</v>
      </c>
      <c r="G38" s="14">
        <v>5.112293365919192E-3</v>
      </c>
      <c r="H38" s="14">
        <v>0.16692537121009823</v>
      </c>
      <c r="I38" s="14">
        <v>1.0800746487810039E-2</v>
      </c>
      <c r="J38" s="14">
        <v>0.63839900449265363</v>
      </c>
      <c r="K38" s="14">
        <v>5.9412263446048962E-2</v>
      </c>
      <c r="L38" s="14">
        <v>4.102044107986854E-2</v>
      </c>
      <c r="M38" s="14">
        <v>1.6447032610081652E-2</v>
      </c>
      <c r="N38" s="14">
        <v>2.2591478677906854E-2</v>
      </c>
      <c r="O38" s="14">
        <v>9.9926472171948822E-3</v>
      </c>
      <c r="P38" s="14">
        <v>6.6581101568144001E-3</v>
      </c>
      <c r="Q38" s="14">
        <v>5.1168236401343773E-3</v>
      </c>
      <c r="R38" s="14">
        <v>7.2420463297809325E-5</v>
      </c>
      <c r="S38" s="14">
        <v>1.6231975247454596E-4</v>
      </c>
      <c r="T38" s="14">
        <v>2.5367936719077528E-5</v>
      </c>
      <c r="U38" s="14">
        <v>1.3617702944315315E-5</v>
      </c>
      <c r="V38" s="14">
        <v>1.3581987048666225E-5</v>
      </c>
      <c r="W38" s="14">
        <v>6.0972502269202697E-6</v>
      </c>
      <c r="X38" s="14">
        <v>1.4096107553632545E-4</v>
      </c>
      <c r="Y38" s="14">
        <v>7.0817865449603553E-5</v>
      </c>
      <c r="Z38" s="14">
        <v>1.2986308055726135E-5</v>
      </c>
      <c r="AA38" s="14">
        <v>9.569113016878641E-6</v>
      </c>
      <c r="AB38" s="14">
        <v>2.7782766701391417E-6</v>
      </c>
      <c r="AC38" s="14">
        <v>1.259040312033561E-6</v>
      </c>
      <c r="AD38" s="14">
        <v>5.0343775284720189E-7</v>
      </c>
      <c r="AE38" s="14">
        <v>1.3457990916703605E-7</v>
      </c>
      <c r="AF38" s="14">
        <v>2.9424389139512376E-8</v>
      </c>
      <c r="AG38" s="14">
        <v>4.0782308101439509E-9</v>
      </c>
      <c r="AH38" s="14">
        <v>3.8944032767142777E-10</v>
      </c>
      <c r="AI38" s="14">
        <v>7.2626277804302724E-11</v>
      </c>
      <c r="AJ38" s="14">
        <v>2.5312589827253219E-3</v>
      </c>
      <c r="AK38" s="14">
        <v>5.2907104271739688E-4</v>
      </c>
      <c r="AL38" s="14">
        <v>5.632820950157705E-5</v>
      </c>
      <c r="AM38" s="14">
        <v>3.8772722807395352E-5</v>
      </c>
      <c r="AN38" s="14">
        <v>2.5879026068375161E-5</v>
      </c>
      <c r="AO38" s="14">
        <v>1.4509539206146205E-6</v>
      </c>
      <c r="AP38" s="14">
        <v>1.7579597536396038E-7</v>
      </c>
      <c r="AQ38" s="14">
        <v>7.7103664103020583E-9</v>
      </c>
      <c r="AR38" s="14">
        <v>1.6339728287673759E-11</v>
      </c>
      <c r="AS38" s="14">
        <v>9.7928428029663579E-14</v>
      </c>
      <c r="AT38" s="14">
        <v>1.3555446947315107E-16</v>
      </c>
      <c r="AU38" s="14">
        <v>5.5069305243663954E-5</v>
      </c>
      <c r="AV38" s="14">
        <v>1.6601371718236418E-5</v>
      </c>
      <c r="AW38" s="14">
        <v>8.2438986927180865E-6</v>
      </c>
      <c r="AX38" s="14">
        <v>1.8645174405684785E-5</v>
      </c>
      <c r="AY38" s="14">
        <v>1.0414635140605161E-4</v>
      </c>
      <c r="AZ38" s="14">
        <v>2.0413556310157397E-6</v>
      </c>
      <c r="BA38" s="14">
        <v>4.6275317913499744E-7</v>
      </c>
      <c r="BB38" s="14">
        <v>1.2290977599512412E-5</v>
      </c>
      <c r="BC38" s="14">
        <v>2.5111584265456022E-6</v>
      </c>
      <c r="BD38" s="14">
        <v>7.9530045172107021E-6</v>
      </c>
      <c r="BE38" s="14">
        <v>3.0800993275152873E-27</v>
      </c>
      <c r="BF38" s="14">
        <v>2.7615211848342966E-7</v>
      </c>
      <c r="BG38" s="14">
        <v>6.6191077501928262E-4</v>
      </c>
      <c r="BH38" s="14">
        <v>0</v>
      </c>
      <c r="BI38" s="14">
        <v>1.316067705561057E-3</v>
      </c>
      <c r="BJ38" s="14">
        <v>2.5674637462092155E-4</v>
      </c>
      <c r="BK38" s="14">
        <v>2.5302525909623944E-5</v>
      </c>
      <c r="BL38" s="14">
        <v>1.7914874878031181E-5</v>
      </c>
      <c r="BM38" s="14"/>
      <c r="BN38" s="15">
        <f ca="1">SUM(OFFSET(INDIRECT(ADDRESS(7,COLUMN())),1,0):OFFSET(INDIRECT(ADDRESS(ROW()-2,COLUMN())),1,0))</f>
        <v>0</v>
      </c>
      <c r="BO38" s="16"/>
      <c r="BP38" s="16"/>
      <c r="BQ38" s="17">
        <v>50</v>
      </c>
      <c r="BR38" s="17">
        <v>1870</v>
      </c>
      <c r="BS38" s="18">
        <v>261.88788746520504</v>
      </c>
      <c r="BT38" s="18">
        <v>6913.9709208702761</v>
      </c>
      <c r="BU38" s="17">
        <v>26.400499037164828</v>
      </c>
      <c r="BV38" s="17">
        <v>-5108.6284751140356</v>
      </c>
      <c r="BW38" s="19">
        <v>0.99589295393527588</v>
      </c>
      <c r="BX38" s="20"/>
      <c r="BY38" s="1"/>
      <c r="BZ38" s="18">
        <v>260.8123018475921</v>
      </c>
      <c r="CA38" s="18">
        <v>6894.5639175342585</v>
      </c>
      <c r="CB38" s="18">
        <v>6166.7597790480741</v>
      </c>
      <c r="CC38" s="18">
        <v>5.2266381757461611</v>
      </c>
      <c r="CD38" s="17">
        <v>26.434964411928526</v>
      </c>
      <c r="CE38" s="17">
        <v>19.638893385549459</v>
      </c>
      <c r="CF38" s="21">
        <v>1.2920544031880459</v>
      </c>
      <c r="CG38" s="21">
        <v>1.8385997994781396</v>
      </c>
      <c r="CH38" s="21">
        <v>1.2973437247394356E-2</v>
      </c>
      <c r="CI38" s="21">
        <v>3.105936071558283E-2</v>
      </c>
      <c r="CJ38" s="21">
        <v>0.93685510652387993</v>
      </c>
      <c r="CK38" s="1"/>
      <c r="CL38" s="1"/>
      <c r="CM38" s="18"/>
      <c r="CN38" s="18"/>
      <c r="CO38" s="19"/>
      <c r="CP38" s="17"/>
      <c r="CQ38" s="17"/>
      <c r="CR38" s="21"/>
      <c r="CS38" s="21"/>
      <c r="CT38" s="21"/>
      <c r="CU38" s="17"/>
      <c r="CV38" s="1"/>
      <c r="CW38" s="1"/>
      <c r="CX38" s="18">
        <v>1.0755856176128828</v>
      </c>
      <c r="CY38" s="18">
        <v>19.407003336011364</v>
      </c>
      <c r="CZ38" s="19">
        <v>1.9618434696334362E-2</v>
      </c>
      <c r="DA38" s="17">
        <v>989.22282212645121</v>
      </c>
      <c r="DB38" s="21">
        <v>0.58226044239015418</v>
      </c>
      <c r="DC38" s="21">
        <v>0.6420200756748593</v>
      </c>
      <c r="DD38" s="21">
        <v>4.3122353633837438</v>
      </c>
      <c r="DE38" s="17">
        <v>67.661170893637561</v>
      </c>
    </row>
    <row r="39" spans="1:109" ht="67.5" x14ac:dyDescent="0.3">
      <c r="A39" s="12" t="s">
        <v>159</v>
      </c>
      <c r="B39" s="2"/>
      <c r="C39" s="13" t="s">
        <v>85</v>
      </c>
      <c r="D39" s="13" t="s">
        <v>160</v>
      </c>
      <c r="E39" s="2"/>
      <c r="F39" s="14">
        <v>0.97579373165296235</v>
      </c>
      <c r="G39" s="14">
        <v>5.7815217931880816E-7</v>
      </c>
      <c r="H39" s="14">
        <v>5.8086792845018695E-4</v>
      </c>
      <c r="I39" s="14">
        <v>1.2642246480599339E-4</v>
      </c>
      <c r="J39" s="14">
        <v>2.8894441653076357E-7</v>
      </c>
      <c r="K39" s="14">
        <v>1.2562027254769754E-9</v>
      </c>
      <c r="L39" s="14">
        <v>1.6722976423835375E-11</v>
      </c>
      <c r="M39" s="14">
        <v>5.0306883676741369E-14</v>
      </c>
      <c r="N39" s="14">
        <v>1.076717313026203E-13</v>
      </c>
      <c r="O39" s="14">
        <v>2.7517954325086715E-16</v>
      </c>
      <c r="P39" s="14">
        <v>2.0748073436577342E-16</v>
      </c>
      <c r="Q39" s="14">
        <v>7.3284595124933037E-19</v>
      </c>
      <c r="R39" s="14">
        <v>5.895375824050056E-15</v>
      </c>
      <c r="S39" s="14">
        <v>4.1646099469287955E-17</v>
      </c>
      <c r="T39" s="14">
        <v>3.9859488758845058E-20</v>
      </c>
      <c r="U39" s="14">
        <v>9.0553850320481315E-21</v>
      </c>
      <c r="V39" s="14">
        <v>1.2387922988588507E-20</v>
      </c>
      <c r="W39" s="14">
        <v>2.3155722999554352E-20</v>
      </c>
      <c r="X39" s="14">
        <v>6.4981691175058968E-22</v>
      </c>
      <c r="Y39" s="14">
        <v>5.0753289963465388E-24</v>
      </c>
      <c r="Z39" s="14">
        <v>2.2148268163103848E-27</v>
      </c>
      <c r="AA39" s="14">
        <v>5.491832224491204E-30</v>
      </c>
      <c r="AB39" s="14">
        <v>4.2686024174059225E-33</v>
      </c>
      <c r="AC39" s="14">
        <v>6.9047701890417856E-36</v>
      </c>
      <c r="AD39" s="14">
        <v>1.3739948706244801E-38</v>
      </c>
      <c r="AE39" s="14">
        <v>1.2350240551243893E-41</v>
      </c>
      <c r="AF39" s="14">
        <v>5.8744973471347725E-45</v>
      </c>
      <c r="AG39" s="14">
        <v>2.5743147126440167E-48</v>
      </c>
      <c r="AH39" s="14">
        <v>7.3090152389477608E-52</v>
      </c>
      <c r="AI39" s="14">
        <v>1.1575242393708717E-54</v>
      </c>
      <c r="AJ39" s="14">
        <v>1.8965014672207098E-20</v>
      </c>
      <c r="AK39" s="14">
        <v>3.8303664189909454E-23</v>
      </c>
      <c r="AL39" s="14">
        <v>6.0835138343547095E-26</v>
      </c>
      <c r="AM39" s="14">
        <v>1.1727925972758685E-27</v>
      </c>
      <c r="AN39" s="14">
        <v>1.5885883786029053E-29</v>
      </c>
      <c r="AO39" s="14">
        <v>2.5176699655388057E-34</v>
      </c>
      <c r="AP39" s="14">
        <v>2.8483812588673259E-38</v>
      </c>
      <c r="AQ39" s="14">
        <v>1.0294467037877711E-42</v>
      </c>
      <c r="AR39" s="14">
        <v>1.5714433088256475E-50</v>
      </c>
      <c r="AS39" s="14">
        <v>1.0186797673392202E-61</v>
      </c>
      <c r="AT39" s="14">
        <v>2.2037777981163301E-77</v>
      </c>
      <c r="AU39" s="14">
        <v>8.9179937717188315E-7</v>
      </c>
      <c r="AV39" s="14">
        <v>2.7654064916342968E-8</v>
      </c>
      <c r="AW39" s="14">
        <v>1.5316853511832391E-8</v>
      </c>
      <c r="AX39" s="14">
        <v>1.7535863355230434E-6</v>
      </c>
      <c r="AY39" s="14">
        <v>2.7343383383570365E-8</v>
      </c>
      <c r="AZ39" s="14">
        <v>9.2939259623072927E-11</v>
      </c>
      <c r="BA39" s="14">
        <v>1.1919845473541246E-11</v>
      </c>
      <c r="BB39" s="14">
        <v>3.2594397471500168E-10</v>
      </c>
      <c r="BC39" s="14">
        <v>2.3268183453284317E-9</v>
      </c>
      <c r="BD39" s="14">
        <v>1.4604224214765254E-11</v>
      </c>
      <c r="BE39" s="14">
        <v>2.5652580328036404E-27</v>
      </c>
      <c r="BF39" s="14">
        <v>2.3494757006548066E-2</v>
      </c>
      <c r="BG39" s="14">
        <v>6.3410530757433829E-7</v>
      </c>
      <c r="BH39" s="14">
        <v>0</v>
      </c>
      <c r="BI39" s="14">
        <v>5.8150290386675831E-22</v>
      </c>
      <c r="BJ39" s="14">
        <v>3.0516562406923201E-25</v>
      </c>
      <c r="BK39" s="14">
        <v>6.9954807476669321E-29</v>
      </c>
      <c r="BL39" s="14">
        <v>4.4581190740077411E-32</v>
      </c>
      <c r="BM39" s="14"/>
      <c r="BN39" s="15">
        <f ca="1">SUM(OFFSET(INDIRECT(ADDRESS(7,COLUMN())),1,0):OFFSET(INDIRECT(ADDRESS(ROW()-2,COLUMN())),1,0))</f>
        <v>0</v>
      </c>
      <c r="BO39" s="16"/>
      <c r="BP39" s="16"/>
      <c r="BQ39" s="17">
        <v>52.865128643260732</v>
      </c>
      <c r="BR39" s="17">
        <v>598</v>
      </c>
      <c r="BS39" s="18">
        <v>0</v>
      </c>
      <c r="BT39" s="18">
        <v>0</v>
      </c>
      <c r="BU39" s="17">
        <v>19.067430370475069</v>
      </c>
      <c r="BV39" s="17">
        <v>-15096.689025128493</v>
      </c>
      <c r="BW39" s="19">
        <v>0</v>
      </c>
      <c r="BX39" s="20"/>
      <c r="BY39" s="1"/>
      <c r="BZ39" s="18">
        <v>0</v>
      </c>
      <c r="CA39" s="18">
        <v>0</v>
      </c>
      <c r="CB39" s="18">
        <v>0</v>
      </c>
      <c r="CC39" s="18">
        <v>0</v>
      </c>
      <c r="CD39" s="17">
        <v>26.374116568532987</v>
      </c>
      <c r="CE39" s="17">
        <v>5.9360195999321297</v>
      </c>
      <c r="CF39" s="21">
        <v>1.2419490915153197</v>
      </c>
      <c r="CG39" s="21">
        <v>1.7648858675468397</v>
      </c>
      <c r="CH39" s="21">
        <v>1.2672686696752254E-2</v>
      </c>
      <c r="CI39" s="21">
        <v>3.0271751806635772E-2</v>
      </c>
      <c r="CJ39" s="21">
        <v>0.98021036309150578</v>
      </c>
      <c r="CK39" s="1"/>
      <c r="CL39" s="1"/>
      <c r="CM39" s="18"/>
      <c r="CN39" s="18"/>
      <c r="CO39" s="19"/>
      <c r="CP39" s="17"/>
      <c r="CQ39" s="17"/>
      <c r="CR39" s="21"/>
      <c r="CS39" s="21"/>
      <c r="CT39" s="21"/>
      <c r="CU39" s="17"/>
      <c r="CV39" s="1"/>
      <c r="CW39" s="1"/>
      <c r="CX39" s="18">
        <v>0</v>
      </c>
      <c r="CY39" s="18">
        <v>0</v>
      </c>
      <c r="CZ39" s="19">
        <v>0</v>
      </c>
      <c r="DA39" s="17">
        <v>829.50872309101396</v>
      </c>
      <c r="DB39" s="21">
        <v>0.55679496019061914</v>
      </c>
      <c r="DC39" s="21">
        <v>0.63386033264343278</v>
      </c>
      <c r="DD39" s="21">
        <v>4.1923169158905678</v>
      </c>
      <c r="DE39" s="17">
        <v>65.288222935724036</v>
      </c>
    </row>
    <row r="40" spans="1:109" ht="101.25" x14ac:dyDescent="0.3">
      <c r="A40" s="12" t="s">
        <v>161</v>
      </c>
      <c r="B40" s="2"/>
      <c r="C40" s="13" t="s">
        <v>85</v>
      </c>
      <c r="D40" s="13" t="s">
        <v>162</v>
      </c>
      <c r="E40" s="2"/>
      <c r="F40" s="14">
        <v>0.97579373165296235</v>
      </c>
      <c r="G40" s="14">
        <v>5.7815217931880816E-7</v>
      </c>
      <c r="H40" s="14">
        <v>5.8086792845018695E-4</v>
      </c>
      <c r="I40" s="14">
        <v>1.2642246480599339E-4</v>
      </c>
      <c r="J40" s="14">
        <v>2.8894441653076357E-7</v>
      </c>
      <c r="K40" s="14">
        <v>1.2562027254769754E-9</v>
      </c>
      <c r="L40" s="14">
        <v>1.6722976423835375E-11</v>
      </c>
      <c r="M40" s="14">
        <v>5.0306883676741369E-14</v>
      </c>
      <c r="N40" s="14">
        <v>1.076717313026203E-13</v>
      </c>
      <c r="O40" s="14">
        <v>2.7517954325086715E-16</v>
      </c>
      <c r="P40" s="14">
        <v>2.0748073436577342E-16</v>
      </c>
      <c r="Q40" s="14">
        <v>7.3284595124933037E-19</v>
      </c>
      <c r="R40" s="14">
        <v>5.895375824050056E-15</v>
      </c>
      <c r="S40" s="14">
        <v>4.1646099469287955E-17</v>
      </c>
      <c r="T40" s="14">
        <v>3.9859488758845058E-20</v>
      </c>
      <c r="U40" s="14">
        <v>9.0553850320481315E-21</v>
      </c>
      <c r="V40" s="14">
        <v>1.2387922988588507E-20</v>
      </c>
      <c r="W40" s="14">
        <v>2.3155722999554352E-20</v>
      </c>
      <c r="X40" s="14">
        <v>6.4981691175058968E-22</v>
      </c>
      <c r="Y40" s="14">
        <v>5.0753289963465388E-24</v>
      </c>
      <c r="Z40" s="14">
        <v>2.2148268163103848E-27</v>
      </c>
      <c r="AA40" s="14">
        <v>5.491832224491204E-30</v>
      </c>
      <c r="AB40" s="14">
        <v>4.2686024174059225E-33</v>
      </c>
      <c r="AC40" s="14">
        <v>6.9047701890417856E-36</v>
      </c>
      <c r="AD40" s="14">
        <v>1.3739948706244801E-38</v>
      </c>
      <c r="AE40" s="14">
        <v>1.2350240551243893E-41</v>
      </c>
      <c r="AF40" s="14">
        <v>5.8744973471347725E-45</v>
      </c>
      <c r="AG40" s="14">
        <v>2.5743147126440167E-48</v>
      </c>
      <c r="AH40" s="14">
        <v>7.3090152389477608E-52</v>
      </c>
      <c r="AI40" s="14">
        <v>1.1575242393708717E-54</v>
      </c>
      <c r="AJ40" s="14">
        <v>1.8965014672207098E-20</v>
      </c>
      <c r="AK40" s="14">
        <v>3.8303664189909454E-23</v>
      </c>
      <c r="AL40" s="14">
        <v>6.0835138343547095E-26</v>
      </c>
      <c r="AM40" s="14">
        <v>1.1727925972758685E-27</v>
      </c>
      <c r="AN40" s="14">
        <v>1.5885883786029053E-29</v>
      </c>
      <c r="AO40" s="14">
        <v>2.5176699655388057E-34</v>
      </c>
      <c r="AP40" s="14">
        <v>2.8483812588673259E-38</v>
      </c>
      <c r="AQ40" s="14">
        <v>1.0294467037877711E-42</v>
      </c>
      <c r="AR40" s="14">
        <v>1.5714433088256475E-50</v>
      </c>
      <c r="AS40" s="14">
        <v>1.0186797673392202E-61</v>
      </c>
      <c r="AT40" s="14">
        <v>2.2037777981163301E-77</v>
      </c>
      <c r="AU40" s="14">
        <v>8.9179937717188315E-7</v>
      </c>
      <c r="AV40" s="14">
        <v>2.7654064916342968E-8</v>
      </c>
      <c r="AW40" s="14">
        <v>1.5316853511832391E-8</v>
      </c>
      <c r="AX40" s="14">
        <v>1.7535863355230434E-6</v>
      </c>
      <c r="AY40" s="14">
        <v>2.7343383383570365E-8</v>
      </c>
      <c r="AZ40" s="14">
        <v>9.2939259623072927E-11</v>
      </c>
      <c r="BA40" s="14">
        <v>1.1919845473541246E-11</v>
      </c>
      <c r="BB40" s="14">
        <v>3.2594397471500168E-10</v>
      </c>
      <c r="BC40" s="14">
        <v>2.3268183453284317E-9</v>
      </c>
      <c r="BD40" s="14">
        <v>1.4604224214765254E-11</v>
      </c>
      <c r="BE40" s="14">
        <v>2.5652580328036404E-27</v>
      </c>
      <c r="BF40" s="14">
        <v>2.3494757006548066E-2</v>
      </c>
      <c r="BG40" s="14">
        <v>6.3410530757433829E-7</v>
      </c>
      <c r="BH40" s="14">
        <v>0</v>
      </c>
      <c r="BI40" s="14">
        <v>5.8150290386675831E-22</v>
      </c>
      <c r="BJ40" s="14">
        <v>3.0516562406923201E-25</v>
      </c>
      <c r="BK40" s="14">
        <v>6.9954807476669321E-29</v>
      </c>
      <c r="BL40" s="14">
        <v>4.4581190740077411E-32</v>
      </c>
      <c r="BM40" s="14"/>
      <c r="BN40" s="15">
        <f ca="1">SUM(OFFSET(INDIRECT(ADDRESS(7,COLUMN())),1,0):OFFSET(INDIRECT(ADDRESS(ROW()-2,COLUMN())),1,0))</f>
        <v>0</v>
      </c>
      <c r="BO40" s="16"/>
      <c r="BP40" s="16"/>
      <c r="BQ40" s="17">
        <v>52.882338970786748</v>
      </c>
      <c r="BR40" s="17">
        <v>702</v>
      </c>
      <c r="BS40" s="18">
        <v>0</v>
      </c>
      <c r="BT40" s="18">
        <v>0</v>
      </c>
      <c r="BU40" s="17">
        <v>19.067430370475069</v>
      </c>
      <c r="BV40" s="17">
        <v>-15096.521019015314</v>
      </c>
      <c r="BW40" s="19">
        <v>7.7163663014800932E-8</v>
      </c>
      <c r="BX40" s="20"/>
      <c r="BY40" s="1"/>
      <c r="BZ40" s="18">
        <v>0</v>
      </c>
      <c r="CA40" s="18">
        <v>0</v>
      </c>
      <c r="CB40" s="18">
        <v>0</v>
      </c>
      <c r="CC40" s="18">
        <v>0</v>
      </c>
      <c r="CD40" s="17">
        <v>23.19394829161519</v>
      </c>
      <c r="CE40" s="17">
        <v>6.0976644337318389</v>
      </c>
      <c r="CF40" s="21">
        <v>1.3031035710618115</v>
      </c>
      <c r="CG40" s="21">
        <v>1.6559709821893907</v>
      </c>
      <c r="CH40" s="21">
        <v>1.3183055952506769E-2</v>
      </c>
      <c r="CI40" s="21">
        <v>3.1837394535464879E-2</v>
      </c>
      <c r="CJ40" s="21">
        <v>0.98505586458554262</v>
      </c>
      <c r="CK40" s="1"/>
      <c r="CL40" s="1"/>
      <c r="CM40" s="18"/>
      <c r="CN40" s="18"/>
      <c r="CO40" s="19"/>
      <c r="CP40" s="17"/>
      <c r="CQ40" s="17"/>
      <c r="CR40" s="21"/>
      <c r="CS40" s="21"/>
      <c r="CT40" s="21"/>
      <c r="CU40" s="17"/>
      <c r="CV40" s="1"/>
      <c r="CW40" s="1"/>
      <c r="CX40" s="18">
        <v>0</v>
      </c>
      <c r="CY40" s="18">
        <v>0</v>
      </c>
      <c r="CZ40" s="19">
        <v>0</v>
      </c>
      <c r="DA40" s="17">
        <v>995.844014910792</v>
      </c>
      <c r="DB40" s="21">
        <v>0.62876902903170828</v>
      </c>
      <c r="DC40" s="21">
        <v>0.63387770830495993</v>
      </c>
      <c r="DD40" s="21">
        <v>4.1921844766146137</v>
      </c>
      <c r="DE40" s="17">
        <v>65.285319669540257</v>
      </c>
    </row>
    <row r="41" spans="1:109" ht="67.5" x14ac:dyDescent="0.3">
      <c r="A41" s="12" t="s">
        <v>163</v>
      </c>
      <c r="B41" s="2"/>
      <c r="C41" s="13" t="s">
        <v>85</v>
      </c>
      <c r="D41" s="13" t="s">
        <v>164</v>
      </c>
      <c r="E41" s="2"/>
      <c r="F41" s="14">
        <v>0.99782849172483312</v>
      </c>
      <c r="G41" s="14">
        <v>5.6023408938830737E-7</v>
      </c>
      <c r="H41" s="14">
        <v>5.4747063988556466E-4</v>
      </c>
      <c r="I41" s="14">
        <v>1.1599196520212255E-4</v>
      </c>
      <c r="J41" s="14">
        <v>1.6583641874475892E-7</v>
      </c>
      <c r="K41" s="14">
        <v>5.2372629022632636E-10</v>
      </c>
      <c r="L41" s="14">
        <v>4.7857248208113265E-12</v>
      </c>
      <c r="M41" s="14">
        <v>9.4600787728813223E-15</v>
      </c>
      <c r="N41" s="14">
        <v>2.056318528913222E-14</v>
      </c>
      <c r="O41" s="14">
        <v>3.3809534006553724E-17</v>
      </c>
      <c r="P41" s="14">
        <v>2.5403104864281023E-17</v>
      </c>
      <c r="Q41" s="14">
        <v>5.6093551800992757E-20</v>
      </c>
      <c r="R41" s="14">
        <v>1.219738096712101E-15</v>
      </c>
      <c r="S41" s="14">
        <v>5.1878185683923389E-18</v>
      </c>
      <c r="T41" s="14">
        <v>3.1851320584270882E-21</v>
      </c>
      <c r="U41" s="14">
        <v>6.7284880229426154E-22</v>
      </c>
      <c r="V41" s="14">
        <v>9.4275414732889827E-22</v>
      </c>
      <c r="W41" s="14">
        <v>1.9510417568202446E-21</v>
      </c>
      <c r="X41" s="14">
        <v>3.5370991717548229E-23</v>
      </c>
      <c r="Y41" s="14">
        <v>1.9771097949971613E-25</v>
      </c>
      <c r="Z41" s="14">
        <v>5.1491669342584566E-29</v>
      </c>
      <c r="AA41" s="14">
        <v>7.8171692210432363E-32</v>
      </c>
      <c r="AB41" s="14">
        <v>3.5987709456845504E-35</v>
      </c>
      <c r="AC41" s="14">
        <v>3.609082311937068E-38</v>
      </c>
      <c r="AD41" s="14">
        <v>4.5991692725486828E-41</v>
      </c>
      <c r="AE41" s="14">
        <v>2.5322191390382749E-44</v>
      </c>
      <c r="AF41" s="14">
        <v>6.9983637203660903E-48</v>
      </c>
      <c r="AG41" s="14">
        <v>1.8426719375317508E-51</v>
      </c>
      <c r="AH41" s="14">
        <v>3.0295439507480622E-55</v>
      </c>
      <c r="AI41" s="14">
        <v>3.1048059701154486E-58</v>
      </c>
      <c r="AJ41" s="14">
        <v>1.1246587021035917E-21</v>
      </c>
      <c r="AK41" s="14">
        <v>1.479664718439699E-24</v>
      </c>
      <c r="AL41" s="14">
        <v>1.6298659296570477E-27</v>
      </c>
      <c r="AM41" s="14">
        <v>2.3104504983758263E-29</v>
      </c>
      <c r="AN41" s="14">
        <v>2.1938322876827206E-31</v>
      </c>
      <c r="AO41" s="14">
        <v>1.6322163050594826E-36</v>
      </c>
      <c r="AP41" s="14">
        <v>9.7785402799714626E-41</v>
      </c>
      <c r="AQ41" s="14">
        <v>1.8329997666621464E-45</v>
      </c>
      <c r="AR41" s="14">
        <v>8.6343042417748535E-54</v>
      </c>
      <c r="AS41" s="14">
        <v>8.8597269295313552E-66</v>
      </c>
      <c r="AT41" s="14">
        <v>1.5042543250756284E-82</v>
      </c>
      <c r="AU41" s="14">
        <v>6.5596141725574959E-7</v>
      </c>
      <c r="AV41" s="14">
        <v>1.4939431264525197E-8</v>
      </c>
      <c r="AW41" s="14">
        <v>8.2479111014265559E-9</v>
      </c>
      <c r="AX41" s="14">
        <v>1.3141440283980903E-6</v>
      </c>
      <c r="AY41" s="14">
        <v>1.0931303700699589E-8</v>
      </c>
      <c r="AZ41" s="14">
        <v>3.2299891713470539E-11</v>
      </c>
      <c r="BA41" s="14">
        <v>3.5688868614927E-12</v>
      </c>
      <c r="BB41" s="14">
        <v>9.6506962317676209E-11</v>
      </c>
      <c r="BC41" s="14">
        <v>8.811795159012152E-10</v>
      </c>
      <c r="BD41" s="14">
        <v>3.0436418891311982E-12</v>
      </c>
      <c r="BE41" s="14">
        <v>2.5373843981635059E-27</v>
      </c>
      <c r="BF41" s="14">
        <v>1.504886651267953E-3</v>
      </c>
      <c r="BG41" s="14">
        <v>4.2717906933455509E-7</v>
      </c>
      <c r="BH41" s="14">
        <v>0</v>
      </c>
      <c r="BI41" s="14">
        <v>2.714958349199688E-23</v>
      </c>
      <c r="BJ41" s="14">
        <v>8.5871527379050047E-27</v>
      </c>
      <c r="BK41" s="14">
        <v>1.1747355122738066E-30</v>
      </c>
      <c r="BL41" s="14">
        <v>4.168672195650171E-34</v>
      </c>
      <c r="BM41" s="14"/>
      <c r="BN41" s="15">
        <f ca="1">SUM(OFFSET(INDIRECT(ADDRESS(7,COLUMN())),1,0):OFFSET(INDIRECT(ADDRESS(ROW()-2,COLUMN())),1,0))</f>
        <v>0</v>
      </c>
      <c r="BO41" s="16"/>
      <c r="BP41" s="16"/>
      <c r="BQ41" s="17">
        <v>49.980729037966739</v>
      </c>
      <c r="BR41" s="17">
        <v>1148</v>
      </c>
      <c r="BS41" s="18">
        <v>0.83480276552134158</v>
      </c>
      <c r="BT41" s="18">
        <v>15.107936473487042</v>
      </c>
      <c r="BU41" s="17">
        <v>18.097611912020927</v>
      </c>
      <c r="BV41" s="17">
        <v>-15722.081442586685</v>
      </c>
      <c r="BW41" s="19">
        <v>0</v>
      </c>
      <c r="BX41" s="20"/>
      <c r="BY41" s="1"/>
      <c r="BZ41" s="18">
        <v>0</v>
      </c>
      <c r="CA41" s="18">
        <v>0</v>
      </c>
      <c r="CB41" s="18">
        <v>0</v>
      </c>
      <c r="CC41" s="18">
        <v>0</v>
      </c>
      <c r="CD41" s="17">
        <v>26.400499037164828</v>
      </c>
      <c r="CE41" s="17">
        <v>11.738479222708182</v>
      </c>
      <c r="CF41" s="21">
        <v>1.2634753433429022</v>
      </c>
      <c r="CG41" s="21">
        <v>1.7911441272609612</v>
      </c>
      <c r="CH41" s="21">
        <v>1.2733249896176956E-2</v>
      </c>
      <c r="CI41" s="21">
        <v>3.039538397026751E-2</v>
      </c>
      <c r="CJ41" s="21">
        <v>0.96103054807114696</v>
      </c>
      <c r="CK41" s="1"/>
      <c r="CL41" s="1"/>
      <c r="CM41" s="18"/>
      <c r="CN41" s="18"/>
      <c r="CO41" s="19"/>
      <c r="CP41" s="17"/>
      <c r="CQ41" s="17"/>
      <c r="CR41" s="21"/>
      <c r="CS41" s="21"/>
      <c r="CT41" s="21"/>
      <c r="CU41" s="17"/>
      <c r="CV41" s="1"/>
      <c r="CW41" s="1"/>
      <c r="CX41" s="18">
        <v>0.83480276552134158</v>
      </c>
      <c r="CY41" s="18">
        <v>15.107936473487042</v>
      </c>
      <c r="CZ41" s="19">
        <v>1.5268467041621046E-2</v>
      </c>
      <c r="DA41" s="17">
        <v>989.48613716777163</v>
      </c>
      <c r="DB41" s="21">
        <v>0.58754313482438758</v>
      </c>
      <c r="DC41" s="21">
        <v>0.64170547900339603</v>
      </c>
      <c r="DD41" s="21">
        <v>4.3072676497072875</v>
      </c>
      <c r="DE41" s="17">
        <v>67.564076285525005</v>
      </c>
    </row>
    <row r="42" spans="1:109" ht="101.25" x14ac:dyDescent="0.3">
      <c r="A42" s="12" t="s">
        <v>165</v>
      </c>
      <c r="B42" s="2"/>
      <c r="C42" s="13" t="s">
        <v>85</v>
      </c>
      <c r="D42" s="13" t="s">
        <v>166</v>
      </c>
      <c r="E42" s="2"/>
      <c r="F42" s="14">
        <v>0.99782849172483312</v>
      </c>
      <c r="G42" s="14">
        <v>5.6023408938830737E-7</v>
      </c>
      <c r="H42" s="14">
        <v>5.4747063988556466E-4</v>
      </c>
      <c r="I42" s="14">
        <v>1.1599196520212255E-4</v>
      </c>
      <c r="J42" s="14">
        <v>1.6583641874475892E-7</v>
      </c>
      <c r="K42" s="14">
        <v>5.2372629022632636E-10</v>
      </c>
      <c r="L42" s="14">
        <v>4.7857248208113265E-12</v>
      </c>
      <c r="M42" s="14">
        <v>9.4600787728813223E-15</v>
      </c>
      <c r="N42" s="14">
        <v>2.056318528913222E-14</v>
      </c>
      <c r="O42" s="14">
        <v>3.3809534006553724E-17</v>
      </c>
      <c r="P42" s="14">
        <v>2.5403104864281023E-17</v>
      </c>
      <c r="Q42" s="14">
        <v>5.6093551800992757E-20</v>
      </c>
      <c r="R42" s="14">
        <v>1.219738096712101E-15</v>
      </c>
      <c r="S42" s="14">
        <v>5.1878185683923389E-18</v>
      </c>
      <c r="T42" s="14">
        <v>3.1851320584270882E-21</v>
      </c>
      <c r="U42" s="14">
        <v>6.7284880229426154E-22</v>
      </c>
      <c r="V42" s="14">
        <v>9.4275414732889827E-22</v>
      </c>
      <c r="W42" s="14">
        <v>1.9510417568202446E-21</v>
      </c>
      <c r="X42" s="14">
        <v>3.5370991717548229E-23</v>
      </c>
      <c r="Y42" s="14">
        <v>1.9771097949971613E-25</v>
      </c>
      <c r="Z42" s="14">
        <v>5.1491669342584566E-29</v>
      </c>
      <c r="AA42" s="14">
        <v>7.8171692210432363E-32</v>
      </c>
      <c r="AB42" s="14">
        <v>3.5987709456845504E-35</v>
      </c>
      <c r="AC42" s="14">
        <v>3.609082311937068E-38</v>
      </c>
      <c r="AD42" s="14">
        <v>4.5991692725486828E-41</v>
      </c>
      <c r="AE42" s="14">
        <v>2.5322191390382749E-44</v>
      </c>
      <c r="AF42" s="14">
        <v>6.9983637203660903E-48</v>
      </c>
      <c r="AG42" s="14">
        <v>1.8426719375317508E-51</v>
      </c>
      <c r="AH42" s="14">
        <v>3.0295439507480622E-55</v>
      </c>
      <c r="AI42" s="14">
        <v>3.1048059701154486E-58</v>
      </c>
      <c r="AJ42" s="14">
        <v>1.1246587021035917E-21</v>
      </c>
      <c r="AK42" s="14">
        <v>1.479664718439699E-24</v>
      </c>
      <c r="AL42" s="14">
        <v>1.6298659296570477E-27</v>
      </c>
      <c r="AM42" s="14">
        <v>2.3104504983758263E-29</v>
      </c>
      <c r="AN42" s="14">
        <v>2.1938322876827206E-31</v>
      </c>
      <c r="AO42" s="14">
        <v>1.6322163050594826E-36</v>
      </c>
      <c r="AP42" s="14">
        <v>9.7785402799714626E-41</v>
      </c>
      <c r="AQ42" s="14">
        <v>1.8329997666621464E-45</v>
      </c>
      <c r="AR42" s="14">
        <v>8.6343042417748535E-54</v>
      </c>
      <c r="AS42" s="14">
        <v>8.8597269295313552E-66</v>
      </c>
      <c r="AT42" s="14">
        <v>1.5042543250756284E-82</v>
      </c>
      <c r="AU42" s="14">
        <v>6.5596141725574959E-7</v>
      </c>
      <c r="AV42" s="14">
        <v>1.4939431264525197E-8</v>
      </c>
      <c r="AW42" s="14">
        <v>8.2479111014265559E-9</v>
      </c>
      <c r="AX42" s="14">
        <v>1.3141440283980903E-6</v>
      </c>
      <c r="AY42" s="14">
        <v>1.0931303700699589E-8</v>
      </c>
      <c r="AZ42" s="14">
        <v>3.2299891713470539E-11</v>
      </c>
      <c r="BA42" s="14">
        <v>3.5688868614927E-12</v>
      </c>
      <c r="BB42" s="14">
        <v>9.6506962317676209E-11</v>
      </c>
      <c r="BC42" s="14">
        <v>8.811795159012152E-10</v>
      </c>
      <c r="BD42" s="14">
        <v>3.0436418891311982E-12</v>
      </c>
      <c r="BE42" s="14">
        <v>2.5373843981635059E-27</v>
      </c>
      <c r="BF42" s="14">
        <v>1.504886651267953E-3</v>
      </c>
      <c r="BG42" s="14">
        <v>4.2717906933455509E-7</v>
      </c>
      <c r="BH42" s="14">
        <v>0</v>
      </c>
      <c r="BI42" s="14">
        <v>2.714958349199688E-23</v>
      </c>
      <c r="BJ42" s="14">
        <v>8.5871527379050047E-27</v>
      </c>
      <c r="BK42" s="14">
        <v>1.1747355122738066E-30</v>
      </c>
      <c r="BL42" s="14">
        <v>4.168672195650171E-34</v>
      </c>
      <c r="BM42" s="14"/>
      <c r="BN42" s="15">
        <f ca="1">SUM(OFFSET(INDIRECT(ADDRESS(7,COLUMN())),1,0):OFFSET(INDIRECT(ADDRESS(ROW()-2,COLUMN())),1,0))</f>
        <v>0</v>
      </c>
      <c r="BO42" s="16"/>
      <c r="BP42" s="16"/>
      <c r="BQ42" s="17">
        <v>50.075629907684913</v>
      </c>
      <c r="BR42" s="17">
        <v>702</v>
      </c>
      <c r="BS42" s="18">
        <v>0.83480276552134158</v>
      </c>
      <c r="BT42" s="18">
        <v>15.107936473487042</v>
      </c>
      <c r="BU42" s="17">
        <v>18.097611912020927</v>
      </c>
      <c r="BV42" s="17">
        <v>-15722.081442586685</v>
      </c>
      <c r="BW42" s="19">
        <v>8.2162662340401482E-8</v>
      </c>
      <c r="BX42" s="20"/>
      <c r="BY42" s="1"/>
      <c r="BZ42" s="18">
        <v>6.8589617744363337E-8</v>
      </c>
      <c r="CA42" s="18">
        <v>1.6549422791483176E-6</v>
      </c>
      <c r="CB42" s="18">
        <v>1.6217628270210634E-6</v>
      </c>
      <c r="CC42" s="18">
        <v>1.3745253273061262E-9</v>
      </c>
      <c r="CD42" s="17">
        <v>24.128174694257133</v>
      </c>
      <c r="CE42" s="17">
        <v>6.4033374638525062</v>
      </c>
      <c r="CF42" s="21">
        <v>1.3059277699952954</v>
      </c>
      <c r="CG42" s="21">
        <v>1.5851243981395953</v>
      </c>
      <c r="CH42" s="21">
        <v>1.3259865142774144E-2</v>
      </c>
      <c r="CI42" s="21">
        <v>3.082324920777926E-2</v>
      </c>
      <c r="CJ42" s="21">
        <v>0.98428907430111845</v>
      </c>
      <c r="CK42" s="1"/>
      <c r="CL42" s="1"/>
      <c r="CM42" s="18"/>
      <c r="CN42" s="18"/>
      <c r="CO42" s="19"/>
      <c r="CP42" s="17"/>
      <c r="CQ42" s="17"/>
      <c r="CR42" s="21"/>
      <c r="CS42" s="21"/>
      <c r="CT42" s="21"/>
      <c r="CU42" s="17"/>
      <c r="CV42" s="1"/>
      <c r="CW42" s="1"/>
      <c r="CX42" s="18">
        <v>0.83480269693172382</v>
      </c>
      <c r="CY42" s="18">
        <v>15.107934818544765</v>
      </c>
      <c r="CZ42" s="19">
        <v>1.5272115444445485E-2</v>
      </c>
      <c r="DA42" s="17">
        <v>989.24964740490941</v>
      </c>
      <c r="DB42" s="21">
        <v>0.58655609457459912</v>
      </c>
      <c r="DC42" s="21">
        <v>0.64181038533428147</v>
      </c>
      <c r="DD42" s="21">
        <v>4.3079658293356902</v>
      </c>
      <c r="DE42" s="17">
        <v>67.547381716705729</v>
      </c>
    </row>
    <row r="43" spans="1:109" ht="56.25" x14ac:dyDescent="0.3">
      <c r="A43" s="12" t="s">
        <v>167</v>
      </c>
      <c r="B43" s="2"/>
      <c r="C43" s="13" t="s">
        <v>85</v>
      </c>
      <c r="D43" s="13" t="s">
        <v>168</v>
      </c>
      <c r="E43" s="2"/>
      <c r="F43" s="14">
        <v>2.0045578292868164E-3</v>
      </c>
      <c r="G43" s="14">
        <v>5.0013549372735892E-5</v>
      </c>
      <c r="H43" s="14">
        <v>3.1614243156665093E-3</v>
      </c>
      <c r="I43" s="14">
        <v>2.5585484453673354E-3</v>
      </c>
      <c r="J43" s="14">
        <v>1.4174710737281255E-2</v>
      </c>
      <c r="K43" s="14">
        <v>1.7942846292305355E-2</v>
      </c>
      <c r="L43" s="14">
        <v>5.2407731353464118E-2</v>
      </c>
      <c r="M43" s="14">
        <v>3.3037387680171705E-2</v>
      </c>
      <c r="N43" s="14">
        <v>5.8750886742007548E-2</v>
      </c>
      <c r="O43" s="14">
        <v>6.1161394518124287E-2</v>
      </c>
      <c r="P43" s="14">
        <v>5.083028329355456E-2</v>
      </c>
      <c r="Q43" s="14">
        <v>0.1182751185829434</v>
      </c>
      <c r="R43" s="14">
        <v>2.2831324742165339E-3</v>
      </c>
      <c r="S43" s="14">
        <v>1.3290396455686332E-2</v>
      </c>
      <c r="T43" s="14">
        <v>7.4611119635549835E-3</v>
      </c>
      <c r="U43" s="14">
        <v>4.6023533993589782E-3</v>
      </c>
      <c r="V43" s="14">
        <v>4.6015477607023441E-3</v>
      </c>
      <c r="W43" s="14">
        <v>2.2287162194418891E-3</v>
      </c>
      <c r="X43" s="14">
        <v>1.805932278401411E-2</v>
      </c>
      <c r="Y43" s="14">
        <v>1.2384471150948118E-2</v>
      </c>
      <c r="Z43" s="14">
        <v>5.6661143104146678E-3</v>
      </c>
      <c r="AA43" s="14">
        <v>1.0505221417589288E-2</v>
      </c>
      <c r="AB43" s="14">
        <v>9.7357158750681471E-3</v>
      </c>
      <c r="AC43" s="14">
        <v>9.8542901389175458E-3</v>
      </c>
      <c r="AD43" s="14">
        <v>7.8941964877337935E-3</v>
      </c>
      <c r="AE43" s="14">
        <v>5.2846712602852329E-3</v>
      </c>
      <c r="AF43" s="14">
        <v>3.8961512950176609E-3</v>
      </c>
      <c r="AG43" s="14">
        <v>1.6796104173824114E-3</v>
      </c>
      <c r="AH43" s="14">
        <v>8.0423096828944425E-4</v>
      </c>
      <c r="AI43" s="14">
        <v>4.6615415011365977E-4</v>
      </c>
      <c r="AJ43" s="14">
        <v>0.16267360504622469</v>
      </c>
      <c r="AK43" s="14">
        <v>0.11237335525761571</v>
      </c>
      <c r="AL43" s="14">
        <v>2.5585275203657141E-2</v>
      </c>
      <c r="AM43" s="14">
        <v>3.1973003429879833E-2</v>
      </c>
      <c r="AN43" s="14">
        <v>5.6645404965961536E-2</v>
      </c>
      <c r="AO43" s="14">
        <v>3.5116491224037073E-2</v>
      </c>
      <c r="AP43" s="14">
        <v>2.5514783123917962E-2</v>
      </c>
      <c r="AQ43" s="14">
        <v>8.2161874727552774E-3</v>
      </c>
      <c r="AR43" s="14">
        <v>1.5079925475017387E-3</v>
      </c>
      <c r="AS43" s="14">
        <v>4.8731092535778174E-4</v>
      </c>
      <c r="AT43" s="14">
        <v>4.2430846530805183E-5</v>
      </c>
      <c r="AU43" s="14">
        <v>5.5167322001516761E-5</v>
      </c>
      <c r="AV43" s="14">
        <v>6.1005258275362112E-5</v>
      </c>
      <c r="AW43" s="14">
        <v>4.7734076098688942E-5</v>
      </c>
      <c r="AX43" s="14">
        <v>1.6340880920554258E-4</v>
      </c>
      <c r="AY43" s="14">
        <v>1.5924578355292879E-3</v>
      </c>
      <c r="AZ43" s="14">
        <v>6.6331826205643423E-5</v>
      </c>
      <c r="BA43" s="14">
        <v>2.1600749571924793E-5</v>
      </c>
      <c r="BB43" s="14">
        <v>9.4023203979265804E-4</v>
      </c>
      <c r="BC43" s="14">
        <v>2.7503107797567059E-4</v>
      </c>
      <c r="BD43" s="14">
        <v>1.5815713903283726E-3</v>
      </c>
      <c r="BE43" s="14">
        <v>9.345524292806554E-32</v>
      </c>
      <c r="BF43" s="14">
        <v>7.1740891978402263E-6</v>
      </c>
      <c r="BG43" s="14">
        <v>9.5871391803748254E-10</v>
      </c>
      <c r="BH43" s="14">
        <v>0</v>
      </c>
      <c r="BI43" s="14">
        <v>6.4096486533867406E-8</v>
      </c>
      <c r="BJ43" s="14">
        <v>3.7560762646607434E-8</v>
      </c>
      <c r="BK43" s="14">
        <v>1.0563371804303931E-8</v>
      </c>
      <c r="BL43" s="14">
        <v>2.04347625037239E-8</v>
      </c>
      <c r="BM43" s="14"/>
      <c r="BN43" s="15">
        <f ca="1">SUM(OFFSET(INDIRECT(ADDRESS(7,COLUMN())),1,0):OFFSET(INDIRECT(ADDRESS(ROW()-2,COLUMN())),1,0))</f>
        <v>0</v>
      </c>
      <c r="BO43" s="16"/>
      <c r="BP43" s="16"/>
      <c r="BQ43" s="17">
        <v>59.999466466611182</v>
      </c>
      <c r="BR43" s="17">
        <v>700</v>
      </c>
      <c r="BS43" s="18">
        <v>290.45038444517712</v>
      </c>
      <c r="BT43" s="18">
        <v>29476.938566082976</v>
      </c>
      <c r="BU43" s="17">
        <v>101.48700137681099</v>
      </c>
      <c r="BV43" s="17">
        <v>-2127.2529095385403</v>
      </c>
      <c r="BW43" s="19">
        <v>0</v>
      </c>
      <c r="BX43" s="20"/>
      <c r="BY43" s="1"/>
      <c r="BZ43" s="18"/>
      <c r="CA43" s="18"/>
      <c r="CB43" s="18"/>
      <c r="CC43" s="18"/>
      <c r="CD43" s="17"/>
      <c r="CE43" s="17"/>
      <c r="CF43" s="21"/>
      <c r="CG43" s="21"/>
      <c r="CH43" s="21"/>
      <c r="CI43" s="21"/>
      <c r="CJ43" s="21"/>
      <c r="CK43" s="1"/>
      <c r="CL43" s="1"/>
      <c r="CM43" s="18">
        <v>290.45038444517712</v>
      </c>
      <c r="CN43" s="18">
        <v>29476.938566082976</v>
      </c>
      <c r="CO43" s="19">
        <v>42.560301848881792</v>
      </c>
      <c r="CP43" s="17">
        <v>101.48700137681099</v>
      </c>
      <c r="CQ43" s="17">
        <v>692.5923286621952</v>
      </c>
      <c r="CR43" s="21">
        <v>2.2062278855590138</v>
      </c>
      <c r="CS43" s="21">
        <v>0.36476092304724606</v>
      </c>
      <c r="CT43" s="21">
        <v>0.10774918250366554</v>
      </c>
      <c r="CU43" s="17">
        <v>16.364589109283067</v>
      </c>
      <c r="CV43" s="1"/>
      <c r="CW43" s="1"/>
      <c r="CX43" s="18"/>
      <c r="CY43" s="18"/>
      <c r="CZ43" s="19"/>
      <c r="DA43" s="17"/>
      <c r="DB43" s="21"/>
      <c r="DC43" s="21"/>
      <c r="DD43" s="21"/>
      <c r="DE43" s="17"/>
    </row>
    <row r="44" spans="1:109" ht="56.25" x14ac:dyDescent="0.3">
      <c r="A44" s="12" t="s">
        <v>169</v>
      </c>
      <c r="B44" s="2"/>
      <c r="C44" s="13" t="s">
        <v>85</v>
      </c>
      <c r="D44" s="13" t="s">
        <v>170</v>
      </c>
      <c r="E44" s="2"/>
      <c r="F44" s="14">
        <v>0.94349030351036101</v>
      </c>
      <c r="G44" s="14">
        <v>4.7041678015974403E-7</v>
      </c>
      <c r="H44" s="14">
        <v>1.6600818681959534E-4</v>
      </c>
      <c r="I44" s="14">
        <v>1.4900027992411114E-4</v>
      </c>
      <c r="J44" s="14">
        <v>4.2581509704635805E-7</v>
      </c>
      <c r="K44" s="14">
        <v>8.8701928006749922E-9</v>
      </c>
      <c r="L44" s="14">
        <v>2.9095061670741433E-10</v>
      </c>
      <c r="M44" s="14">
        <v>1.1713699341300729E-12</v>
      </c>
      <c r="N44" s="14">
        <v>2.3331384264045056E-12</v>
      </c>
      <c r="O44" s="14">
        <v>1.2207557094347419E-14</v>
      </c>
      <c r="P44" s="14">
        <v>9.05730508395285E-15</v>
      </c>
      <c r="Q44" s="14">
        <v>7.1038344149784926E-17</v>
      </c>
      <c r="R44" s="14">
        <v>1.5532204490769953E-13</v>
      </c>
      <c r="S44" s="14">
        <v>2.0708237345082278E-15</v>
      </c>
      <c r="T44" s="14">
        <v>5.4248261590620089E-18</v>
      </c>
      <c r="U44" s="14">
        <v>1.3622836608380042E-18</v>
      </c>
      <c r="V44" s="14">
        <v>1.7987955096896959E-18</v>
      </c>
      <c r="W44" s="14">
        <v>2.8894188653626566E-18</v>
      </c>
      <c r="X44" s="14">
        <v>1.6117453960983396E-19</v>
      </c>
      <c r="Y44" s="14">
        <v>2.0326685885253945E-21</v>
      </c>
      <c r="Z44" s="14">
        <v>1.8279784977161729E-24</v>
      </c>
      <c r="AA44" s="14">
        <v>8.9927394421828721E-27</v>
      </c>
      <c r="AB44" s="14">
        <v>1.4427072369128067E-29</v>
      </c>
      <c r="AC44" s="14">
        <v>4.5637027993225982E-32</v>
      </c>
      <c r="AD44" s="14">
        <v>1.6999768368699543E-34</v>
      </c>
      <c r="AE44" s="14">
        <v>3.0267743848418353E-37</v>
      </c>
      <c r="AF44" s="14">
        <v>3.0460831119347727E-40</v>
      </c>
      <c r="AG44" s="14">
        <v>2.6959598837181475E-43</v>
      </c>
      <c r="AH44" s="14">
        <v>1.6025740947441321E-46</v>
      </c>
      <c r="AI44" s="14">
        <v>4.5960399545403381E-49</v>
      </c>
      <c r="AJ44" s="14">
        <v>4.2673644877469669E-18</v>
      </c>
      <c r="AK44" s="14">
        <v>1.5453464638242136E-20</v>
      </c>
      <c r="AL44" s="14">
        <v>4.0765216214767304E-23</v>
      </c>
      <c r="AM44" s="14">
        <v>1.2050942437440668E-24</v>
      </c>
      <c r="AN44" s="14">
        <v>2.1696825762443412E-26</v>
      </c>
      <c r="AO44" s="14">
        <v>1.1517615177331694E-30</v>
      </c>
      <c r="AP44" s="14">
        <v>3.0752274966417247E-34</v>
      </c>
      <c r="AQ44" s="14">
        <v>2.6772579377787199E-38</v>
      </c>
      <c r="AR44" s="14">
        <v>1.9191829444397523E-45</v>
      </c>
      <c r="AS44" s="14">
        <v>1.6288033873653234E-55</v>
      </c>
      <c r="AT44" s="14">
        <v>1.3046213550106582E-69</v>
      </c>
      <c r="AU44" s="14">
        <v>1.1589055065787642E-6</v>
      </c>
      <c r="AV44" s="14">
        <v>8.1264982600436571E-8</v>
      </c>
      <c r="AW44" s="14">
        <v>5.8537632777518667E-8</v>
      </c>
      <c r="AX44" s="14">
        <v>9.2389029234130483E-6</v>
      </c>
      <c r="AY44" s="14">
        <v>1.5213796710860537E-7</v>
      </c>
      <c r="AZ44" s="14">
        <v>1.3846451643358298E-9</v>
      </c>
      <c r="BA44" s="14">
        <v>1.3323224887159853E-10</v>
      </c>
      <c r="BB44" s="14">
        <v>5.8788883184529792E-9</v>
      </c>
      <c r="BC44" s="14">
        <v>2.8138579567237275E-8</v>
      </c>
      <c r="BD44" s="14">
        <v>4.1519637435065397E-10</v>
      </c>
      <c r="BE44" s="14">
        <v>5.4270111813820672E-30</v>
      </c>
      <c r="BF44" s="14">
        <v>5.618305692271839E-2</v>
      </c>
      <c r="BG44" s="14">
        <v>3.91893632935601E-12</v>
      </c>
      <c r="BH44" s="14">
        <v>0</v>
      </c>
      <c r="BI44" s="14">
        <v>9.7023667039500032E-26</v>
      </c>
      <c r="BJ44" s="14">
        <v>1.2315886975522712E-28</v>
      </c>
      <c r="BK44" s="14">
        <v>6.8269229188338854E-32</v>
      </c>
      <c r="BL44" s="14">
        <v>1.1537421436868259E-34</v>
      </c>
      <c r="BM44" s="14"/>
      <c r="BN44" s="15">
        <f ca="1">SUM(OFFSET(INDIRECT(ADDRESS(7,COLUMN())),1,0):OFFSET(INDIRECT(ADDRESS(ROW()-2,COLUMN())),1,0))</f>
        <v>0</v>
      </c>
      <c r="BO44" s="16"/>
      <c r="BP44" s="16"/>
      <c r="BQ44" s="17">
        <v>59.999466466611182</v>
      </c>
      <c r="BR44" s="17">
        <v>700</v>
      </c>
      <c r="BS44" s="18">
        <v>724.96075853985337</v>
      </c>
      <c r="BT44" s="18">
        <v>14859.872355432084</v>
      </c>
      <c r="BU44" s="17">
        <v>20.497485112658261</v>
      </c>
      <c r="BV44" s="17">
        <v>-14269.42346739473</v>
      </c>
      <c r="BW44" s="19">
        <v>0</v>
      </c>
      <c r="BX44" s="20"/>
      <c r="BY44" s="1"/>
      <c r="BZ44" s="18"/>
      <c r="CA44" s="18"/>
      <c r="CB44" s="18"/>
      <c r="CC44" s="18"/>
      <c r="CD44" s="17"/>
      <c r="CE44" s="17"/>
      <c r="CF44" s="21"/>
      <c r="CG44" s="21"/>
      <c r="CH44" s="21"/>
      <c r="CI44" s="21"/>
      <c r="CJ44" s="21"/>
      <c r="CK44" s="1"/>
      <c r="CL44" s="1"/>
      <c r="CM44" s="18"/>
      <c r="CN44" s="18"/>
      <c r="CO44" s="19"/>
      <c r="CP44" s="17"/>
      <c r="CQ44" s="17"/>
      <c r="CR44" s="21"/>
      <c r="CS44" s="21"/>
      <c r="CT44" s="21"/>
      <c r="CU44" s="17"/>
      <c r="CV44" s="1"/>
      <c r="CW44" s="1"/>
      <c r="CX44" s="18">
        <v>724.96075853985337</v>
      </c>
      <c r="CY44" s="18">
        <v>14859.872355432084</v>
      </c>
      <c r="CZ44" s="19">
        <v>14.837620415974532</v>
      </c>
      <c r="DA44" s="17">
        <v>1001.4996973122184</v>
      </c>
      <c r="DB44" s="21">
        <v>0.65493071076593712</v>
      </c>
      <c r="DC44" s="21">
        <v>0.62451247138279131</v>
      </c>
      <c r="DD44" s="21">
        <v>4.0492715213519421</v>
      </c>
      <c r="DE44" s="17">
        <v>61.910797401671161</v>
      </c>
    </row>
    <row r="45" spans="1:109" ht="78.75" x14ac:dyDescent="0.3">
      <c r="A45" s="12" t="s">
        <v>171</v>
      </c>
      <c r="B45" s="2"/>
      <c r="C45" s="13" t="s">
        <v>85</v>
      </c>
      <c r="D45" s="13" t="s">
        <v>172</v>
      </c>
      <c r="E45" s="2"/>
      <c r="F45" s="14">
        <v>0.94349030351036101</v>
      </c>
      <c r="G45" s="14">
        <v>4.7041678015974403E-7</v>
      </c>
      <c r="H45" s="14">
        <v>1.6600818681959534E-4</v>
      </c>
      <c r="I45" s="14">
        <v>1.4900027992411114E-4</v>
      </c>
      <c r="J45" s="14">
        <v>4.2581509704635805E-7</v>
      </c>
      <c r="K45" s="14">
        <v>8.8701928006749922E-9</v>
      </c>
      <c r="L45" s="14">
        <v>2.9095061670741433E-10</v>
      </c>
      <c r="M45" s="14">
        <v>1.1713699341300729E-12</v>
      </c>
      <c r="N45" s="14">
        <v>2.3331384264045056E-12</v>
      </c>
      <c r="O45" s="14">
        <v>1.2207557094347419E-14</v>
      </c>
      <c r="P45" s="14">
        <v>9.05730508395285E-15</v>
      </c>
      <c r="Q45" s="14">
        <v>7.1038344149784926E-17</v>
      </c>
      <c r="R45" s="14">
        <v>1.5532204490769953E-13</v>
      </c>
      <c r="S45" s="14">
        <v>2.0708237345082278E-15</v>
      </c>
      <c r="T45" s="14">
        <v>5.4248261590620089E-18</v>
      </c>
      <c r="U45" s="14">
        <v>1.3622836608380042E-18</v>
      </c>
      <c r="V45" s="14">
        <v>1.7987955096896959E-18</v>
      </c>
      <c r="W45" s="14">
        <v>2.8894188653626566E-18</v>
      </c>
      <c r="X45" s="14">
        <v>1.6117453960983396E-19</v>
      </c>
      <c r="Y45" s="14">
        <v>2.0326685885253945E-21</v>
      </c>
      <c r="Z45" s="14">
        <v>1.8279784977161729E-24</v>
      </c>
      <c r="AA45" s="14">
        <v>8.9927394421828721E-27</v>
      </c>
      <c r="AB45" s="14">
        <v>1.4427072369128067E-29</v>
      </c>
      <c r="AC45" s="14">
        <v>4.5637027993225982E-32</v>
      </c>
      <c r="AD45" s="14">
        <v>1.6999768368699543E-34</v>
      </c>
      <c r="AE45" s="14">
        <v>3.0267743848418353E-37</v>
      </c>
      <c r="AF45" s="14">
        <v>3.0460831119347727E-40</v>
      </c>
      <c r="AG45" s="14">
        <v>2.6959598837181475E-43</v>
      </c>
      <c r="AH45" s="14">
        <v>1.6025740947441321E-46</v>
      </c>
      <c r="AI45" s="14">
        <v>4.5960399545403381E-49</v>
      </c>
      <c r="AJ45" s="14">
        <v>4.2673644877469669E-18</v>
      </c>
      <c r="AK45" s="14">
        <v>1.5453464638242136E-20</v>
      </c>
      <c r="AL45" s="14">
        <v>4.0765216214767304E-23</v>
      </c>
      <c r="AM45" s="14">
        <v>1.2050942437440668E-24</v>
      </c>
      <c r="AN45" s="14">
        <v>2.1696825762443412E-26</v>
      </c>
      <c r="AO45" s="14">
        <v>1.1517615177331694E-30</v>
      </c>
      <c r="AP45" s="14">
        <v>3.0752274966417247E-34</v>
      </c>
      <c r="AQ45" s="14">
        <v>2.6772579377787199E-38</v>
      </c>
      <c r="AR45" s="14">
        <v>1.9191829444397523E-45</v>
      </c>
      <c r="AS45" s="14">
        <v>1.6288033873653234E-55</v>
      </c>
      <c r="AT45" s="14">
        <v>1.3046213550106582E-69</v>
      </c>
      <c r="AU45" s="14">
        <v>1.1589055065787642E-6</v>
      </c>
      <c r="AV45" s="14">
        <v>8.1264982600436571E-8</v>
      </c>
      <c r="AW45" s="14">
        <v>5.8537632777518667E-8</v>
      </c>
      <c r="AX45" s="14">
        <v>9.2389029234130483E-6</v>
      </c>
      <c r="AY45" s="14">
        <v>1.5213796710860537E-7</v>
      </c>
      <c r="AZ45" s="14">
        <v>1.3846451643358298E-9</v>
      </c>
      <c r="BA45" s="14">
        <v>1.3323224887159853E-10</v>
      </c>
      <c r="BB45" s="14">
        <v>5.8788883184529792E-9</v>
      </c>
      <c r="BC45" s="14">
        <v>2.8138579567237275E-8</v>
      </c>
      <c r="BD45" s="14">
        <v>4.1519637435065397E-10</v>
      </c>
      <c r="BE45" s="14">
        <v>5.4270111813820672E-30</v>
      </c>
      <c r="BF45" s="14">
        <v>5.618305692271839E-2</v>
      </c>
      <c r="BG45" s="14">
        <v>3.91893632935601E-12</v>
      </c>
      <c r="BH45" s="14">
        <v>0</v>
      </c>
      <c r="BI45" s="14">
        <v>9.7023667039500032E-26</v>
      </c>
      <c r="BJ45" s="14">
        <v>1.2315886975522712E-28</v>
      </c>
      <c r="BK45" s="14">
        <v>6.8269229188338854E-32</v>
      </c>
      <c r="BL45" s="14">
        <v>1.1537421436868259E-34</v>
      </c>
      <c r="BM45" s="14"/>
      <c r="BN45" s="15">
        <f ca="1">SUM(OFFSET(INDIRECT(ADDRESS(7,COLUMN())),1,0):OFFSET(INDIRECT(ADDRESS(ROW()-2,COLUMN())),1,0))</f>
        <v>0</v>
      </c>
      <c r="BO45" s="16"/>
      <c r="BP45" s="16"/>
      <c r="BQ45" s="17">
        <v>60.12253702799768</v>
      </c>
      <c r="BR45" s="17">
        <v>150</v>
      </c>
      <c r="BS45" s="18">
        <v>724.96075853985337</v>
      </c>
      <c r="BT45" s="18">
        <v>14859.872355432084</v>
      </c>
      <c r="BU45" s="17">
        <v>20.497485112658261</v>
      </c>
      <c r="BV45" s="17">
        <v>-14269.42346739473</v>
      </c>
      <c r="BW45" s="19">
        <v>6.1102166404314318E-7</v>
      </c>
      <c r="BX45" s="20"/>
      <c r="BY45" s="1"/>
      <c r="BZ45" s="18">
        <v>4.4296672904900052E-4</v>
      </c>
      <c r="CA45" s="18">
        <v>1.1061782399791876E-2</v>
      </c>
      <c r="CB45" s="18">
        <v>1.0473698475128435E-2</v>
      </c>
      <c r="CC45" s="18">
        <v>8.8769847136498757E-6</v>
      </c>
      <c r="CD45" s="17">
        <v>24.972038923871938</v>
      </c>
      <c r="CE45" s="17">
        <v>1.3574426929861085</v>
      </c>
      <c r="CF45" s="21">
        <v>1.2896035452207042</v>
      </c>
      <c r="CG45" s="21">
        <v>1.51052454258281</v>
      </c>
      <c r="CH45" s="21">
        <v>1.2940162030269179E-2</v>
      </c>
      <c r="CI45" s="21">
        <v>2.901380600765838E-2</v>
      </c>
      <c r="CJ45" s="21">
        <v>0.99585818011739569</v>
      </c>
      <c r="CK45" s="1"/>
      <c r="CL45" s="1"/>
      <c r="CM45" s="18"/>
      <c r="CN45" s="18"/>
      <c r="CO45" s="19"/>
      <c r="CP45" s="17"/>
      <c r="CQ45" s="17"/>
      <c r="CR45" s="21"/>
      <c r="CS45" s="21"/>
      <c r="CT45" s="21"/>
      <c r="CU45" s="17"/>
      <c r="CV45" s="1"/>
      <c r="CW45" s="1"/>
      <c r="CX45" s="18">
        <v>724.96031557312426</v>
      </c>
      <c r="CY45" s="18">
        <v>14859.861293649688</v>
      </c>
      <c r="CZ45" s="19">
        <v>14.842678040675738</v>
      </c>
      <c r="DA45" s="17">
        <v>1001.1576922255445</v>
      </c>
      <c r="DB45" s="21">
        <v>0.65349016872305943</v>
      </c>
      <c r="DC45" s="21">
        <v>0.62461492243933425</v>
      </c>
      <c r="DD45" s="21">
        <v>4.0503681949599795</v>
      </c>
      <c r="DE45" s="17">
        <v>61.891052964041741</v>
      </c>
    </row>
    <row r="46" spans="1:109" ht="45" x14ac:dyDescent="0.3">
      <c r="A46" s="12" t="s">
        <v>173</v>
      </c>
      <c r="B46" s="22"/>
      <c r="C46" s="13" t="s">
        <v>85</v>
      </c>
      <c r="D46" s="13" t="s">
        <v>174</v>
      </c>
      <c r="E46" s="22"/>
      <c r="F46" s="14">
        <v>1.6620000000000003E-2</v>
      </c>
      <c r="G46" s="14">
        <v>2.4950000000000003E-2</v>
      </c>
      <c r="H46" s="14">
        <v>3.9090000000000007E-2</v>
      </c>
      <c r="I46" s="14">
        <v>9.4000000000000004E-3</v>
      </c>
      <c r="J46" s="14">
        <v>0.80588000000000004</v>
      </c>
      <c r="K46" s="14">
        <v>5.714000000000001E-2</v>
      </c>
      <c r="L46" s="14">
        <v>2.9160000000000002E-2</v>
      </c>
      <c r="M46" s="14">
        <v>0</v>
      </c>
      <c r="N46" s="14">
        <v>1.2620000000000001E-2</v>
      </c>
      <c r="O46" s="14">
        <v>0</v>
      </c>
      <c r="P46" s="14">
        <v>4.0900000000000008E-3</v>
      </c>
      <c r="Q46" s="14">
        <v>1.0500000000000002E-3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/>
      <c r="BN46" s="15">
        <f ca="1">SUM(OFFSET(INDIRECT(ADDRESS(7,COLUMN())),1,0):OFFSET(INDIRECT(ADDRESS(ROW()-2,COLUMN())),1,0))</f>
        <v>0</v>
      </c>
      <c r="BO46" s="16"/>
      <c r="BP46" s="16"/>
      <c r="BQ46" s="17">
        <v>49.5</v>
      </c>
      <c r="BR46" s="17">
        <v>750</v>
      </c>
      <c r="BS46" s="18">
        <v>27.43</v>
      </c>
      <c r="BT46" s="18">
        <v>551.09100540205316</v>
      </c>
      <c r="BU46" s="17">
        <v>20.090813175430299</v>
      </c>
      <c r="BV46" s="17">
        <v>-4449.38418042178</v>
      </c>
      <c r="BW46" s="19">
        <v>0.99980560747678582</v>
      </c>
      <c r="BX46" s="20"/>
      <c r="BY46" s="1"/>
      <c r="BZ46" s="18">
        <v>27.424667813088234</v>
      </c>
      <c r="CA46" s="18">
        <v>550.99492803234409</v>
      </c>
      <c r="CB46" s="18">
        <v>648.44080292782473</v>
      </c>
      <c r="CC46" s="19">
        <v>0.5495860997875982</v>
      </c>
      <c r="CD46" s="17">
        <v>20.09121611928461</v>
      </c>
      <c r="CE46" s="17">
        <v>5.7169899420112316</v>
      </c>
      <c r="CF46" s="21">
        <v>1.2800117268789148</v>
      </c>
      <c r="CG46" s="21">
        <v>2.051952467888349</v>
      </c>
      <c r="CH46" s="21">
        <v>1.230654046974192E-2</v>
      </c>
      <c r="CI46" s="21">
        <v>3.4101759400078646E-2</v>
      </c>
      <c r="CJ46" s="21">
        <v>0.98252057925999858</v>
      </c>
      <c r="CK46" s="1"/>
      <c r="CL46" s="1"/>
      <c r="CM46" s="18"/>
      <c r="CN46" s="18"/>
      <c r="CO46" s="19"/>
      <c r="CP46" s="17"/>
      <c r="CQ46" s="17"/>
      <c r="CR46" s="21"/>
      <c r="CS46" s="21"/>
      <c r="CT46" s="21"/>
      <c r="CU46" s="17"/>
      <c r="CV46" s="1"/>
      <c r="CW46" s="1"/>
      <c r="CX46" s="18">
        <v>5.332186911765009E-3</v>
      </c>
      <c r="CY46" s="18">
        <v>9.6077369708928287E-2</v>
      </c>
      <c r="CZ46" s="19">
        <v>9.7154233752726551E-5</v>
      </c>
      <c r="DA46" s="17">
        <v>988.9159329222947</v>
      </c>
      <c r="DB46" s="21">
        <v>0.54882066395368356</v>
      </c>
      <c r="DC46" s="21">
        <v>0.64268814428222465</v>
      </c>
      <c r="DD46" s="21">
        <v>4.3191082309561883</v>
      </c>
      <c r="DE46" s="17">
        <v>67.813948809731855</v>
      </c>
    </row>
    <row r="47" spans="1:109" ht="67.5" x14ac:dyDescent="0.3">
      <c r="A47" s="12" t="s">
        <v>175</v>
      </c>
      <c r="B47" s="22"/>
      <c r="C47" s="13" t="s">
        <v>85</v>
      </c>
      <c r="D47" s="13" t="s">
        <v>176</v>
      </c>
      <c r="E47" s="22"/>
      <c r="F47" s="14">
        <v>1.6620000000000003E-2</v>
      </c>
      <c r="G47" s="14">
        <v>2.4950000000000003E-2</v>
      </c>
      <c r="H47" s="14">
        <v>3.9090000000000007E-2</v>
      </c>
      <c r="I47" s="14">
        <v>9.4000000000000004E-3</v>
      </c>
      <c r="J47" s="14">
        <v>0.80588000000000004</v>
      </c>
      <c r="K47" s="14">
        <v>5.714000000000001E-2</v>
      </c>
      <c r="L47" s="14">
        <v>2.9160000000000002E-2</v>
      </c>
      <c r="M47" s="14">
        <v>0</v>
      </c>
      <c r="N47" s="14">
        <v>1.2620000000000001E-2</v>
      </c>
      <c r="O47" s="14">
        <v>0</v>
      </c>
      <c r="P47" s="14">
        <v>4.0900000000000008E-3</v>
      </c>
      <c r="Q47" s="14">
        <v>1.0500000000000002E-3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/>
      <c r="BN47" s="15">
        <f ca="1">SUM(OFFSET(INDIRECT(ADDRESS(7,COLUMN())),1,0):OFFSET(INDIRECT(ADDRESS(ROW()-2,COLUMN())),1,0))</f>
        <v>0</v>
      </c>
      <c r="BO47" s="16"/>
      <c r="BP47" s="16"/>
      <c r="BQ47" s="17">
        <v>48.528481595470453</v>
      </c>
      <c r="BR47" s="17">
        <v>600</v>
      </c>
      <c r="BS47" s="18">
        <v>27.43</v>
      </c>
      <c r="BT47" s="18">
        <v>551.09100540205316</v>
      </c>
      <c r="BU47" s="17">
        <v>20.090813175430299</v>
      </c>
      <c r="BV47" s="17">
        <v>-4449.38418042178</v>
      </c>
      <c r="BW47" s="19">
        <v>1</v>
      </c>
      <c r="BX47" s="20"/>
      <c r="BY47" s="1"/>
      <c r="BZ47" s="18">
        <v>27.43</v>
      </c>
      <c r="CA47" s="18">
        <v>551.09100540205316</v>
      </c>
      <c r="CB47" s="18">
        <v>648.5668794799999</v>
      </c>
      <c r="CC47" s="19">
        <v>0.54969295598830581</v>
      </c>
      <c r="CD47" s="17">
        <v>20.090813175430299</v>
      </c>
      <c r="CE47" s="17">
        <v>4.5718522779052613</v>
      </c>
      <c r="CF47" s="21">
        <v>1.276257302036975</v>
      </c>
      <c r="CG47" s="21">
        <v>2.0413969677607304</v>
      </c>
      <c r="CH47" s="21">
        <v>1.2242499659164309E-2</v>
      </c>
      <c r="CI47" s="21">
        <v>3.3848991631837654E-2</v>
      </c>
      <c r="CJ47" s="21">
        <v>0.98584316675169148</v>
      </c>
      <c r="CK47" s="1"/>
      <c r="CL47" s="1"/>
      <c r="CM47" s="18"/>
      <c r="CN47" s="18"/>
      <c r="CO47" s="19"/>
      <c r="CP47" s="17"/>
      <c r="CQ47" s="17"/>
      <c r="CR47" s="21"/>
      <c r="CS47" s="21"/>
      <c r="CT47" s="21"/>
      <c r="CU47" s="17"/>
      <c r="CV47" s="1"/>
      <c r="CW47" s="1"/>
      <c r="CX47" s="18"/>
      <c r="CY47" s="18"/>
      <c r="CZ47" s="19"/>
      <c r="DA47" s="17"/>
      <c r="DB47" s="21"/>
      <c r="DC47" s="21"/>
      <c r="DD47" s="21"/>
      <c r="DE47" s="17"/>
    </row>
  </sheetData>
  <phoneticPr fontId="3" type="noConversion"/>
  <conditionalFormatting sqref="BK32">
    <cfRule type="cellIs" dxfId="927" priority="660" operator="lessThan">
      <formula>0.0000005</formula>
    </cfRule>
    <cfRule type="cellIs" dxfId="926" priority="661" operator="lessThan">
      <formula>0</formula>
    </cfRule>
    <cfRule type="expression" dxfId="925" priority="662">
      <formula>"&lt;0.000001"</formula>
    </cfRule>
  </conditionalFormatting>
  <conditionalFormatting sqref="BL33:BL35">
    <cfRule type="cellIs" dxfId="924" priority="530" operator="lessThan">
      <formula>0.0000005</formula>
    </cfRule>
    <cfRule type="cellIs" dxfId="923" priority="531" operator="lessThan">
      <formula>0</formula>
    </cfRule>
    <cfRule type="expression" dxfId="922" priority="532">
      <formula>"&lt;0.000001"</formula>
    </cfRule>
  </conditionalFormatting>
  <conditionalFormatting sqref="BJ33:BJ35">
    <cfRule type="cellIs" dxfId="921" priority="536" operator="lessThan">
      <formula>0.0000005</formula>
    </cfRule>
    <cfRule type="cellIs" dxfId="920" priority="537" operator="lessThan">
      <formula>0</formula>
    </cfRule>
    <cfRule type="expression" dxfId="919" priority="538">
      <formula>"&lt;0.000001"</formula>
    </cfRule>
  </conditionalFormatting>
  <conditionalFormatting sqref="F8:L20 BT7:BT20">
    <cfRule type="cellIs" dxfId="918" priority="789" operator="lessThan">
      <formula>0.001</formula>
    </cfRule>
  </conditionalFormatting>
  <conditionalFormatting sqref="Y32">
    <cfRule type="cellIs" dxfId="917" priority="774" operator="lessThan">
      <formula>0.0000005</formula>
    </cfRule>
    <cfRule type="cellIs" dxfId="916" priority="775" operator="lessThan">
      <formula>0</formula>
    </cfRule>
    <cfRule type="expression" dxfId="915" priority="776">
      <formula>"&lt;0.000001"</formula>
    </cfRule>
  </conditionalFormatting>
  <conditionalFormatting sqref="Z32">
    <cfRule type="cellIs" dxfId="914" priority="771" operator="lessThan">
      <formula>0.0000005</formula>
    </cfRule>
    <cfRule type="cellIs" dxfId="913" priority="772" operator="lessThan">
      <formula>0</formula>
    </cfRule>
    <cfRule type="expression" dxfId="912" priority="773">
      <formula>"&lt;0.000001"</formula>
    </cfRule>
  </conditionalFormatting>
  <conditionalFormatting sqref="AA32">
    <cfRule type="cellIs" dxfId="911" priority="768" operator="lessThan">
      <formula>0.0000005</formula>
    </cfRule>
    <cfRule type="cellIs" dxfId="910" priority="769" operator="lessThan">
      <formula>0</formula>
    </cfRule>
    <cfRule type="expression" dxfId="909" priority="770">
      <formula>"&lt;0.000001"</formula>
    </cfRule>
  </conditionalFormatting>
  <conditionalFormatting sqref="AB32">
    <cfRule type="cellIs" dxfId="908" priority="765" operator="lessThan">
      <formula>0.0000005</formula>
    </cfRule>
    <cfRule type="cellIs" dxfId="907" priority="766" operator="lessThan">
      <formula>0</formula>
    </cfRule>
    <cfRule type="expression" dxfId="906" priority="767">
      <formula>"&lt;0.000001"</formula>
    </cfRule>
  </conditionalFormatting>
  <conditionalFormatting sqref="AC32">
    <cfRule type="cellIs" dxfId="905" priority="762" operator="lessThan">
      <formula>0.0000005</formula>
    </cfRule>
    <cfRule type="cellIs" dxfId="904" priority="763" operator="lessThan">
      <formula>0</formula>
    </cfRule>
    <cfRule type="expression" dxfId="903" priority="764">
      <formula>"&lt;0.000001"</formula>
    </cfRule>
  </conditionalFormatting>
  <conditionalFormatting sqref="AD32">
    <cfRule type="cellIs" dxfId="902" priority="759" operator="lessThan">
      <formula>0.0000005</formula>
    </cfRule>
    <cfRule type="cellIs" dxfId="901" priority="760" operator="lessThan">
      <formula>0</formula>
    </cfRule>
    <cfRule type="expression" dxfId="900" priority="761">
      <formula>"&lt;0.000001"</formula>
    </cfRule>
  </conditionalFormatting>
  <conditionalFormatting sqref="AE32">
    <cfRule type="cellIs" dxfId="899" priority="756" operator="lessThan">
      <formula>0.0000005</formula>
    </cfRule>
    <cfRule type="cellIs" dxfId="898" priority="757" operator="lessThan">
      <formula>0</formula>
    </cfRule>
    <cfRule type="expression" dxfId="897" priority="758">
      <formula>"&lt;0.000001"</formula>
    </cfRule>
  </conditionalFormatting>
  <conditionalFormatting sqref="AF32">
    <cfRule type="cellIs" dxfId="896" priority="753" operator="lessThan">
      <formula>0.0000005</formula>
    </cfRule>
    <cfRule type="cellIs" dxfId="895" priority="754" operator="lessThan">
      <formula>0</formula>
    </cfRule>
    <cfRule type="expression" dxfId="894" priority="755">
      <formula>"&lt;0.000001"</formula>
    </cfRule>
  </conditionalFormatting>
  <conditionalFormatting sqref="AG32">
    <cfRule type="cellIs" dxfId="893" priority="750" operator="lessThan">
      <formula>0.0000005</formula>
    </cfRule>
    <cfRule type="cellIs" dxfId="892" priority="751" operator="lessThan">
      <formula>0</formula>
    </cfRule>
    <cfRule type="expression" dxfId="891" priority="752">
      <formula>"&lt;0.000001"</formula>
    </cfRule>
  </conditionalFormatting>
  <conditionalFormatting sqref="AH32">
    <cfRule type="cellIs" dxfId="890" priority="747" operator="lessThan">
      <formula>0.0000005</formula>
    </cfRule>
    <cfRule type="cellIs" dxfId="889" priority="748" operator="lessThan">
      <formula>0</formula>
    </cfRule>
    <cfRule type="expression" dxfId="888" priority="749">
      <formula>"&lt;0.000001"</formula>
    </cfRule>
  </conditionalFormatting>
  <conditionalFormatting sqref="AI32">
    <cfRule type="cellIs" dxfId="887" priority="744" operator="lessThan">
      <formula>0.0000005</formula>
    </cfRule>
    <cfRule type="cellIs" dxfId="886" priority="745" operator="lessThan">
      <formula>0</formula>
    </cfRule>
    <cfRule type="expression" dxfId="885" priority="746">
      <formula>"&lt;0.000001"</formula>
    </cfRule>
  </conditionalFormatting>
  <conditionalFormatting sqref="AJ32">
    <cfRule type="cellIs" dxfId="884" priority="741" operator="lessThan">
      <formula>0.0000005</formula>
    </cfRule>
    <cfRule type="cellIs" dxfId="883" priority="742" operator="lessThan">
      <formula>0</formula>
    </cfRule>
    <cfRule type="expression" dxfId="882" priority="743">
      <formula>"&lt;0.000001"</formula>
    </cfRule>
  </conditionalFormatting>
  <conditionalFormatting sqref="AK32">
    <cfRule type="cellIs" dxfId="881" priority="738" operator="lessThan">
      <formula>0.0000005</formula>
    </cfRule>
    <cfRule type="cellIs" dxfId="880" priority="739" operator="lessThan">
      <formula>0</formula>
    </cfRule>
    <cfRule type="expression" dxfId="879" priority="740">
      <formula>"&lt;0.000001"</formula>
    </cfRule>
  </conditionalFormatting>
  <conditionalFormatting sqref="AL32">
    <cfRule type="cellIs" dxfId="878" priority="735" operator="lessThan">
      <formula>0.0000005</formula>
    </cfRule>
    <cfRule type="cellIs" dxfId="877" priority="736" operator="lessThan">
      <formula>0</formula>
    </cfRule>
    <cfRule type="expression" dxfId="876" priority="737">
      <formula>"&lt;0.000001"</formula>
    </cfRule>
  </conditionalFormatting>
  <conditionalFormatting sqref="AM32">
    <cfRule type="cellIs" dxfId="875" priority="732" operator="lessThan">
      <formula>0.0000005</formula>
    </cfRule>
    <cfRule type="cellIs" dxfId="874" priority="733" operator="lessThan">
      <formula>0</formula>
    </cfRule>
    <cfRule type="expression" dxfId="873" priority="734">
      <formula>"&lt;0.000001"</formula>
    </cfRule>
  </conditionalFormatting>
  <conditionalFormatting sqref="AN32">
    <cfRule type="cellIs" dxfId="872" priority="729" operator="lessThan">
      <formula>0.0000005</formula>
    </cfRule>
    <cfRule type="cellIs" dxfId="871" priority="730" operator="lessThan">
      <formula>0</formula>
    </cfRule>
    <cfRule type="expression" dxfId="870" priority="731">
      <formula>"&lt;0.000001"</formula>
    </cfRule>
  </conditionalFormatting>
  <conditionalFormatting sqref="AO32">
    <cfRule type="cellIs" dxfId="869" priority="726" operator="lessThan">
      <formula>0.0000005</formula>
    </cfRule>
    <cfRule type="cellIs" dxfId="868" priority="727" operator="lessThan">
      <formula>0</formula>
    </cfRule>
    <cfRule type="expression" dxfId="867" priority="728">
      <formula>"&lt;0.000001"</formula>
    </cfRule>
  </conditionalFormatting>
  <conditionalFormatting sqref="AP32">
    <cfRule type="cellIs" dxfId="866" priority="723" operator="lessThan">
      <formula>0.0000005</formula>
    </cfRule>
    <cfRule type="cellIs" dxfId="865" priority="724" operator="lessThan">
      <formula>0</formula>
    </cfRule>
    <cfRule type="expression" dxfId="864" priority="725">
      <formula>"&lt;0.000001"</formula>
    </cfRule>
  </conditionalFormatting>
  <conditionalFormatting sqref="AQ32">
    <cfRule type="cellIs" dxfId="863" priority="720" operator="lessThan">
      <formula>0.0000005</formula>
    </cfRule>
    <cfRule type="cellIs" dxfId="862" priority="721" operator="lessThan">
      <formula>0</formula>
    </cfRule>
    <cfRule type="expression" dxfId="861" priority="722">
      <formula>"&lt;0.000001"</formula>
    </cfRule>
  </conditionalFormatting>
  <conditionalFormatting sqref="AR32">
    <cfRule type="cellIs" dxfId="860" priority="717" operator="lessThan">
      <formula>0.0000005</formula>
    </cfRule>
    <cfRule type="cellIs" dxfId="859" priority="718" operator="lessThan">
      <formula>0</formula>
    </cfRule>
    <cfRule type="expression" dxfId="858" priority="719">
      <formula>"&lt;0.000001"</formula>
    </cfRule>
  </conditionalFormatting>
  <conditionalFormatting sqref="AS32">
    <cfRule type="cellIs" dxfId="857" priority="714" operator="lessThan">
      <formula>0.0000005</formula>
    </cfRule>
    <cfRule type="cellIs" dxfId="856" priority="715" operator="lessThan">
      <formula>0</formula>
    </cfRule>
    <cfRule type="expression" dxfId="855" priority="716">
      <formula>"&lt;0.000001"</formula>
    </cfRule>
  </conditionalFormatting>
  <conditionalFormatting sqref="AT32">
    <cfRule type="cellIs" dxfId="854" priority="711" operator="lessThan">
      <formula>0.0000005</formula>
    </cfRule>
    <cfRule type="cellIs" dxfId="853" priority="712" operator="lessThan">
      <formula>0</formula>
    </cfRule>
    <cfRule type="expression" dxfId="852" priority="713">
      <formula>"&lt;0.000001"</formula>
    </cfRule>
  </conditionalFormatting>
  <conditionalFormatting sqref="AU32">
    <cfRule type="cellIs" dxfId="851" priority="708" operator="lessThan">
      <formula>0.0000005</formula>
    </cfRule>
    <cfRule type="cellIs" dxfId="850" priority="709" operator="lessThan">
      <formula>0</formula>
    </cfRule>
    <cfRule type="expression" dxfId="849" priority="710">
      <formula>"&lt;0.000001"</formula>
    </cfRule>
  </conditionalFormatting>
  <conditionalFormatting sqref="AV32">
    <cfRule type="cellIs" dxfId="848" priority="705" operator="lessThan">
      <formula>0.0000005</formula>
    </cfRule>
    <cfRule type="cellIs" dxfId="847" priority="706" operator="lessThan">
      <formula>0</formula>
    </cfRule>
    <cfRule type="expression" dxfId="846" priority="707">
      <formula>"&lt;0.000001"</formula>
    </cfRule>
  </conditionalFormatting>
  <conditionalFormatting sqref="AW32">
    <cfRule type="cellIs" dxfId="845" priority="702" operator="lessThan">
      <formula>0.0000005</formula>
    </cfRule>
    <cfRule type="cellIs" dxfId="844" priority="703" operator="lessThan">
      <formula>0</formula>
    </cfRule>
    <cfRule type="expression" dxfId="843" priority="704">
      <formula>"&lt;0.000001"</formula>
    </cfRule>
  </conditionalFormatting>
  <conditionalFormatting sqref="AX32">
    <cfRule type="cellIs" dxfId="842" priority="699" operator="lessThan">
      <formula>0.0000005</formula>
    </cfRule>
    <cfRule type="cellIs" dxfId="841" priority="700" operator="lessThan">
      <formula>0</formula>
    </cfRule>
    <cfRule type="expression" dxfId="840" priority="701">
      <formula>"&lt;0.000001"</formula>
    </cfRule>
  </conditionalFormatting>
  <conditionalFormatting sqref="AY32">
    <cfRule type="cellIs" dxfId="839" priority="696" operator="lessThan">
      <formula>0.0000005</formula>
    </cfRule>
    <cfRule type="cellIs" dxfId="838" priority="697" operator="lessThan">
      <formula>0</formula>
    </cfRule>
    <cfRule type="expression" dxfId="837" priority="698">
      <formula>"&lt;0.000001"</formula>
    </cfRule>
  </conditionalFormatting>
  <conditionalFormatting sqref="AZ32">
    <cfRule type="cellIs" dxfId="836" priority="693" operator="lessThan">
      <formula>0.0000005</formula>
    </cfRule>
    <cfRule type="cellIs" dxfId="835" priority="694" operator="lessThan">
      <formula>0</formula>
    </cfRule>
    <cfRule type="expression" dxfId="834" priority="695">
      <formula>"&lt;0.000001"</formula>
    </cfRule>
  </conditionalFormatting>
  <conditionalFormatting sqref="BA32">
    <cfRule type="cellIs" dxfId="833" priority="690" operator="lessThan">
      <formula>0.0000005</formula>
    </cfRule>
    <cfRule type="cellIs" dxfId="832" priority="691" operator="lessThan">
      <formula>0</formula>
    </cfRule>
    <cfRule type="expression" dxfId="831" priority="692">
      <formula>"&lt;0.000001"</formula>
    </cfRule>
  </conditionalFormatting>
  <conditionalFormatting sqref="BB32">
    <cfRule type="cellIs" dxfId="830" priority="687" operator="lessThan">
      <formula>0.0000005</formula>
    </cfRule>
    <cfRule type="cellIs" dxfId="829" priority="688" operator="lessThan">
      <formula>0</formula>
    </cfRule>
    <cfRule type="expression" dxfId="828" priority="689">
      <formula>"&lt;0.000001"</formula>
    </cfRule>
  </conditionalFormatting>
  <conditionalFormatting sqref="BC32">
    <cfRule type="cellIs" dxfId="827" priority="684" operator="lessThan">
      <formula>0.0000005</formula>
    </cfRule>
    <cfRule type="cellIs" dxfId="826" priority="685" operator="lessThan">
      <formula>0</formula>
    </cfRule>
    <cfRule type="expression" dxfId="825" priority="686">
      <formula>"&lt;0.000001"</formula>
    </cfRule>
  </conditionalFormatting>
  <conditionalFormatting sqref="BD32">
    <cfRule type="cellIs" dxfId="824" priority="681" operator="lessThan">
      <formula>0.0000005</formula>
    </cfRule>
    <cfRule type="cellIs" dxfId="823" priority="682" operator="lessThan">
      <formula>0</formula>
    </cfRule>
    <cfRule type="expression" dxfId="822" priority="683">
      <formula>"&lt;0.000001"</formula>
    </cfRule>
  </conditionalFormatting>
  <conditionalFormatting sqref="BE32">
    <cfRule type="cellIs" dxfId="821" priority="678" operator="lessThan">
      <formula>0.0000005</formula>
    </cfRule>
    <cfRule type="cellIs" dxfId="820" priority="679" operator="lessThan">
      <formula>0</formula>
    </cfRule>
    <cfRule type="expression" dxfId="819" priority="680">
      <formula>"&lt;0.000001"</formula>
    </cfRule>
  </conditionalFormatting>
  <conditionalFormatting sqref="BF32">
    <cfRule type="cellIs" dxfId="818" priority="675" operator="lessThan">
      <formula>0.0000005</formula>
    </cfRule>
    <cfRule type="cellIs" dxfId="817" priority="676" operator="lessThan">
      <formula>0</formula>
    </cfRule>
    <cfRule type="expression" dxfId="816" priority="677">
      <formula>"&lt;0.000001"</formula>
    </cfRule>
  </conditionalFormatting>
  <conditionalFormatting sqref="BG32">
    <cfRule type="cellIs" dxfId="815" priority="672" operator="lessThan">
      <formula>0.0000005</formula>
    </cfRule>
    <cfRule type="cellIs" dxfId="814" priority="673" operator="lessThan">
      <formula>0</formula>
    </cfRule>
    <cfRule type="expression" dxfId="813" priority="674">
      <formula>"&lt;0.000001"</formula>
    </cfRule>
  </conditionalFormatting>
  <conditionalFormatting sqref="BH32">
    <cfRule type="cellIs" dxfId="812" priority="669" operator="lessThan">
      <formula>0.0000005</formula>
    </cfRule>
    <cfRule type="cellIs" dxfId="811" priority="670" operator="lessThan">
      <formula>0</formula>
    </cfRule>
    <cfRule type="expression" dxfId="810" priority="671">
      <formula>"&lt;0.000001"</formula>
    </cfRule>
  </conditionalFormatting>
  <conditionalFormatting sqref="BI32">
    <cfRule type="cellIs" dxfId="809" priority="666" operator="lessThan">
      <formula>0.0000005</formula>
    </cfRule>
    <cfRule type="cellIs" dxfId="808" priority="667" operator="lessThan">
      <formula>0</formula>
    </cfRule>
    <cfRule type="expression" dxfId="807" priority="668">
      <formula>"&lt;0.000001"</formula>
    </cfRule>
  </conditionalFormatting>
  <conditionalFormatting sqref="BJ32">
    <cfRule type="cellIs" dxfId="806" priority="663" operator="lessThan">
      <formula>0.0000005</formula>
    </cfRule>
    <cfRule type="cellIs" dxfId="805" priority="664" operator="lessThan">
      <formula>0</formula>
    </cfRule>
    <cfRule type="expression" dxfId="804" priority="665">
      <formula>"&lt;0.000001"</formula>
    </cfRule>
  </conditionalFormatting>
  <conditionalFormatting sqref="Y33:Y35">
    <cfRule type="cellIs" dxfId="803" priority="647" operator="lessThan">
      <formula>0.0000005</formula>
    </cfRule>
    <cfRule type="cellIs" dxfId="802" priority="648" operator="lessThan">
      <formula>0</formula>
    </cfRule>
    <cfRule type="expression" dxfId="801" priority="649">
      <formula>"&lt;0.000001"</formula>
    </cfRule>
  </conditionalFormatting>
  <conditionalFormatting sqref="Z33:Z35">
    <cfRule type="cellIs" dxfId="800" priority="644" operator="lessThan">
      <formula>0.0000005</formula>
    </cfRule>
    <cfRule type="cellIs" dxfId="799" priority="645" operator="lessThan">
      <formula>0</formula>
    </cfRule>
    <cfRule type="expression" dxfId="798" priority="646">
      <formula>"&lt;0.000001"</formula>
    </cfRule>
  </conditionalFormatting>
  <conditionalFormatting sqref="AA33:AA35">
    <cfRule type="cellIs" dxfId="797" priority="641" operator="lessThan">
      <formula>0.0000005</formula>
    </cfRule>
    <cfRule type="cellIs" dxfId="796" priority="642" operator="lessThan">
      <formula>0</formula>
    </cfRule>
    <cfRule type="expression" dxfId="795" priority="643">
      <formula>"&lt;0.000001"</formula>
    </cfRule>
  </conditionalFormatting>
  <conditionalFormatting sqref="AB33:AB35">
    <cfRule type="cellIs" dxfId="794" priority="638" operator="lessThan">
      <formula>0.0000005</formula>
    </cfRule>
    <cfRule type="cellIs" dxfId="793" priority="639" operator="lessThan">
      <formula>0</formula>
    </cfRule>
    <cfRule type="expression" dxfId="792" priority="640">
      <formula>"&lt;0.000001"</formula>
    </cfRule>
  </conditionalFormatting>
  <conditionalFormatting sqref="AC33:AC35">
    <cfRule type="cellIs" dxfId="791" priority="635" operator="lessThan">
      <formula>0.0000005</formula>
    </cfRule>
    <cfRule type="cellIs" dxfId="790" priority="636" operator="lessThan">
      <formula>0</formula>
    </cfRule>
    <cfRule type="expression" dxfId="789" priority="637">
      <formula>"&lt;0.000001"</formula>
    </cfRule>
  </conditionalFormatting>
  <conditionalFormatting sqref="AD33:AD35">
    <cfRule type="cellIs" dxfId="788" priority="632" operator="lessThan">
      <formula>0.0000005</formula>
    </cfRule>
    <cfRule type="cellIs" dxfId="787" priority="633" operator="lessThan">
      <formula>0</formula>
    </cfRule>
    <cfRule type="expression" dxfId="786" priority="634">
      <formula>"&lt;0.000001"</formula>
    </cfRule>
  </conditionalFormatting>
  <conditionalFormatting sqref="AE33:AE35">
    <cfRule type="cellIs" dxfId="785" priority="629" operator="lessThan">
      <formula>0.0000005</formula>
    </cfRule>
    <cfRule type="cellIs" dxfId="784" priority="630" operator="lessThan">
      <formula>0</formula>
    </cfRule>
    <cfRule type="expression" dxfId="783" priority="631">
      <formula>"&lt;0.000001"</formula>
    </cfRule>
  </conditionalFormatting>
  <conditionalFormatting sqref="AF33:AF35">
    <cfRule type="cellIs" dxfId="782" priority="626" operator="lessThan">
      <formula>0.0000005</formula>
    </cfRule>
    <cfRule type="cellIs" dxfId="781" priority="627" operator="lessThan">
      <formula>0</formula>
    </cfRule>
    <cfRule type="expression" dxfId="780" priority="628">
      <formula>"&lt;0.000001"</formula>
    </cfRule>
  </conditionalFormatting>
  <conditionalFormatting sqref="AG33:AG35">
    <cfRule type="cellIs" dxfId="779" priority="623" operator="lessThan">
      <formula>0.0000005</formula>
    </cfRule>
    <cfRule type="cellIs" dxfId="778" priority="624" operator="lessThan">
      <formula>0</formula>
    </cfRule>
    <cfRule type="expression" dxfId="777" priority="625">
      <formula>"&lt;0.000001"</formula>
    </cfRule>
  </conditionalFormatting>
  <conditionalFormatting sqref="AH33:AH35">
    <cfRule type="cellIs" dxfId="776" priority="620" operator="lessThan">
      <formula>0.0000005</formula>
    </cfRule>
    <cfRule type="cellIs" dxfId="775" priority="621" operator="lessThan">
      <formula>0</formula>
    </cfRule>
    <cfRule type="expression" dxfId="774" priority="622">
      <formula>"&lt;0.000001"</formula>
    </cfRule>
  </conditionalFormatting>
  <conditionalFormatting sqref="AI33:AI35">
    <cfRule type="cellIs" dxfId="773" priority="617" operator="lessThan">
      <formula>0.0000005</formula>
    </cfRule>
    <cfRule type="cellIs" dxfId="772" priority="618" operator="lessThan">
      <formula>0</formula>
    </cfRule>
    <cfRule type="expression" dxfId="771" priority="619">
      <formula>"&lt;0.000001"</formula>
    </cfRule>
  </conditionalFormatting>
  <conditionalFormatting sqref="AJ33:AJ35">
    <cfRule type="cellIs" dxfId="770" priority="614" operator="lessThan">
      <formula>0.0000005</formula>
    </cfRule>
    <cfRule type="cellIs" dxfId="769" priority="615" operator="lessThan">
      <formula>0</formula>
    </cfRule>
    <cfRule type="expression" dxfId="768" priority="616">
      <formula>"&lt;0.000001"</formula>
    </cfRule>
  </conditionalFormatting>
  <conditionalFormatting sqref="AK33:AK35">
    <cfRule type="cellIs" dxfId="767" priority="611" operator="lessThan">
      <formula>0.0000005</formula>
    </cfRule>
    <cfRule type="cellIs" dxfId="766" priority="612" operator="lessThan">
      <formula>0</formula>
    </cfRule>
    <cfRule type="expression" dxfId="765" priority="613">
      <formula>"&lt;0.000001"</formula>
    </cfRule>
  </conditionalFormatting>
  <conditionalFormatting sqref="AL33:AL35">
    <cfRule type="cellIs" dxfId="764" priority="608" operator="lessThan">
      <formula>0.0000005</formula>
    </cfRule>
    <cfRule type="cellIs" dxfId="763" priority="609" operator="lessThan">
      <formula>0</formula>
    </cfRule>
    <cfRule type="expression" dxfId="762" priority="610">
      <formula>"&lt;0.000001"</formula>
    </cfRule>
  </conditionalFormatting>
  <conditionalFormatting sqref="AM33:AM35">
    <cfRule type="cellIs" dxfId="761" priority="605" operator="lessThan">
      <formula>0.0000005</formula>
    </cfRule>
    <cfRule type="cellIs" dxfId="760" priority="606" operator="lessThan">
      <formula>0</formula>
    </cfRule>
    <cfRule type="expression" dxfId="759" priority="607">
      <formula>"&lt;0.000001"</formula>
    </cfRule>
  </conditionalFormatting>
  <conditionalFormatting sqref="AN33:AN35">
    <cfRule type="cellIs" dxfId="758" priority="602" operator="lessThan">
      <formula>0.0000005</formula>
    </cfRule>
    <cfRule type="cellIs" dxfId="757" priority="603" operator="lessThan">
      <formula>0</formula>
    </cfRule>
    <cfRule type="expression" dxfId="756" priority="604">
      <formula>"&lt;0.000001"</formula>
    </cfRule>
  </conditionalFormatting>
  <conditionalFormatting sqref="AO33:AO35">
    <cfRule type="cellIs" dxfId="755" priority="599" operator="lessThan">
      <formula>0.0000005</formula>
    </cfRule>
    <cfRule type="cellIs" dxfId="754" priority="600" operator="lessThan">
      <formula>0</formula>
    </cfRule>
    <cfRule type="expression" dxfId="753" priority="601">
      <formula>"&lt;0.000001"</formula>
    </cfRule>
  </conditionalFormatting>
  <conditionalFormatting sqref="AP33:AP35">
    <cfRule type="cellIs" dxfId="752" priority="596" operator="lessThan">
      <formula>0.0000005</formula>
    </cfRule>
    <cfRule type="cellIs" dxfId="751" priority="597" operator="lessThan">
      <formula>0</formula>
    </cfRule>
    <cfRule type="expression" dxfId="750" priority="598">
      <formula>"&lt;0.000001"</formula>
    </cfRule>
  </conditionalFormatting>
  <conditionalFormatting sqref="AQ33:AQ35">
    <cfRule type="cellIs" dxfId="749" priority="593" operator="lessThan">
      <formula>0.0000005</formula>
    </cfRule>
    <cfRule type="cellIs" dxfId="748" priority="594" operator="lessThan">
      <formula>0</formula>
    </cfRule>
    <cfRule type="expression" dxfId="747" priority="595">
      <formula>"&lt;0.000001"</formula>
    </cfRule>
  </conditionalFormatting>
  <conditionalFormatting sqref="AR33:AR35">
    <cfRule type="cellIs" dxfId="746" priority="590" operator="lessThan">
      <formula>0.0000005</formula>
    </cfRule>
    <cfRule type="cellIs" dxfId="745" priority="591" operator="lessThan">
      <formula>0</formula>
    </cfRule>
    <cfRule type="expression" dxfId="744" priority="592">
      <formula>"&lt;0.000001"</formula>
    </cfRule>
  </conditionalFormatting>
  <conditionalFormatting sqref="AS33:AS35">
    <cfRule type="cellIs" dxfId="743" priority="587" operator="lessThan">
      <formula>0.0000005</formula>
    </cfRule>
    <cfRule type="cellIs" dxfId="742" priority="588" operator="lessThan">
      <formula>0</formula>
    </cfRule>
    <cfRule type="expression" dxfId="741" priority="589">
      <formula>"&lt;0.000001"</formula>
    </cfRule>
  </conditionalFormatting>
  <conditionalFormatting sqref="AT33:AT35">
    <cfRule type="cellIs" dxfId="740" priority="584" operator="lessThan">
      <formula>0.0000005</formula>
    </cfRule>
    <cfRule type="cellIs" dxfId="739" priority="585" operator="lessThan">
      <formula>0</formula>
    </cfRule>
    <cfRule type="expression" dxfId="738" priority="586">
      <formula>"&lt;0.000001"</formula>
    </cfRule>
  </conditionalFormatting>
  <conditionalFormatting sqref="AU33:AU35">
    <cfRule type="cellIs" dxfId="737" priority="581" operator="lessThan">
      <formula>0.0000005</formula>
    </cfRule>
    <cfRule type="cellIs" dxfId="736" priority="582" operator="lessThan">
      <formula>0</formula>
    </cfRule>
    <cfRule type="expression" dxfId="735" priority="583">
      <formula>"&lt;0.000001"</formula>
    </cfRule>
  </conditionalFormatting>
  <conditionalFormatting sqref="AV33:AV35">
    <cfRule type="cellIs" dxfId="734" priority="578" operator="lessThan">
      <formula>0.0000005</formula>
    </cfRule>
    <cfRule type="cellIs" dxfId="733" priority="579" operator="lessThan">
      <formula>0</formula>
    </cfRule>
    <cfRule type="expression" dxfId="732" priority="580">
      <formula>"&lt;0.000001"</formula>
    </cfRule>
  </conditionalFormatting>
  <conditionalFormatting sqref="AW33:AW35">
    <cfRule type="cellIs" dxfId="731" priority="575" operator="lessThan">
      <formula>0.0000005</formula>
    </cfRule>
    <cfRule type="cellIs" dxfId="730" priority="576" operator="lessThan">
      <formula>0</formula>
    </cfRule>
    <cfRule type="expression" dxfId="729" priority="577">
      <formula>"&lt;0.000001"</formula>
    </cfRule>
  </conditionalFormatting>
  <conditionalFormatting sqref="AX33:AX35">
    <cfRule type="cellIs" dxfId="728" priority="572" operator="lessThan">
      <formula>0.0000005</formula>
    </cfRule>
    <cfRule type="cellIs" dxfId="727" priority="573" operator="lessThan">
      <formula>0</formula>
    </cfRule>
    <cfRule type="expression" dxfId="726" priority="574">
      <formula>"&lt;0.000001"</formula>
    </cfRule>
  </conditionalFormatting>
  <conditionalFormatting sqref="AY33:AY35">
    <cfRule type="cellIs" dxfId="725" priority="569" operator="lessThan">
      <formula>0.0000005</formula>
    </cfRule>
    <cfRule type="cellIs" dxfId="724" priority="570" operator="lessThan">
      <formula>0</formula>
    </cfRule>
    <cfRule type="expression" dxfId="723" priority="571">
      <formula>"&lt;0.000001"</formula>
    </cfRule>
  </conditionalFormatting>
  <conditionalFormatting sqref="AZ33:AZ35">
    <cfRule type="cellIs" dxfId="722" priority="566" operator="lessThan">
      <formula>0.0000005</formula>
    </cfRule>
    <cfRule type="cellIs" dxfId="721" priority="567" operator="lessThan">
      <formula>0</formula>
    </cfRule>
    <cfRule type="expression" dxfId="720" priority="568">
      <formula>"&lt;0.000001"</formula>
    </cfRule>
  </conditionalFormatting>
  <conditionalFormatting sqref="BA33:BA35">
    <cfRule type="cellIs" dxfId="719" priority="563" operator="lessThan">
      <formula>0.0000005</formula>
    </cfRule>
    <cfRule type="cellIs" dxfId="718" priority="564" operator="lessThan">
      <formula>0</formula>
    </cfRule>
    <cfRule type="expression" dxfId="717" priority="565">
      <formula>"&lt;0.000001"</formula>
    </cfRule>
  </conditionalFormatting>
  <conditionalFormatting sqref="BB33:BB35">
    <cfRule type="cellIs" dxfId="716" priority="560" operator="lessThan">
      <formula>0.0000005</formula>
    </cfRule>
    <cfRule type="cellIs" dxfId="715" priority="561" operator="lessThan">
      <formula>0</formula>
    </cfRule>
    <cfRule type="expression" dxfId="714" priority="562">
      <formula>"&lt;0.000001"</formula>
    </cfRule>
  </conditionalFormatting>
  <conditionalFormatting sqref="BC33:BC35">
    <cfRule type="cellIs" dxfId="713" priority="557" operator="lessThan">
      <formula>0.0000005</formula>
    </cfRule>
    <cfRule type="cellIs" dxfId="712" priority="558" operator="lessThan">
      <formula>0</formula>
    </cfRule>
    <cfRule type="expression" dxfId="711" priority="559">
      <formula>"&lt;0.000001"</formula>
    </cfRule>
  </conditionalFormatting>
  <conditionalFormatting sqref="BD33:BD35">
    <cfRule type="cellIs" dxfId="710" priority="554" operator="lessThan">
      <formula>0.0000005</formula>
    </cfRule>
    <cfRule type="cellIs" dxfId="709" priority="555" operator="lessThan">
      <formula>0</formula>
    </cfRule>
    <cfRule type="expression" dxfId="708" priority="556">
      <formula>"&lt;0.000001"</formula>
    </cfRule>
  </conditionalFormatting>
  <conditionalFormatting sqref="BE33:BE35">
    <cfRule type="cellIs" dxfId="707" priority="551" operator="lessThan">
      <formula>0.0000005</formula>
    </cfRule>
    <cfRule type="cellIs" dxfId="706" priority="552" operator="lessThan">
      <formula>0</formula>
    </cfRule>
    <cfRule type="expression" dxfId="705" priority="553">
      <formula>"&lt;0.000001"</formula>
    </cfRule>
  </conditionalFormatting>
  <conditionalFormatting sqref="BF33:BF35">
    <cfRule type="cellIs" dxfId="704" priority="548" operator="lessThan">
      <formula>0.0000005</formula>
    </cfRule>
    <cfRule type="cellIs" dxfId="703" priority="549" operator="lessThan">
      <formula>0</formula>
    </cfRule>
    <cfRule type="expression" dxfId="702" priority="550">
      <formula>"&lt;0.000001"</formula>
    </cfRule>
  </conditionalFormatting>
  <conditionalFormatting sqref="BG33:BG35">
    <cfRule type="cellIs" dxfId="701" priority="545" operator="lessThan">
      <formula>0.0000005</formula>
    </cfRule>
    <cfRule type="cellIs" dxfId="700" priority="546" operator="lessThan">
      <formula>0</formula>
    </cfRule>
    <cfRule type="expression" dxfId="699" priority="547">
      <formula>"&lt;0.000001"</formula>
    </cfRule>
  </conditionalFormatting>
  <conditionalFormatting sqref="BH33:BH35">
    <cfRule type="cellIs" dxfId="698" priority="542" operator="lessThan">
      <formula>0.0000005</formula>
    </cfRule>
    <cfRule type="cellIs" dxfId="697" priority="543" operator="lessThan">
      <formula>0</formula>
    </cfRule>
    <cfRule type="expression" dxfId="696" priority="544">
      <formula>"&lt;0.000001"</formula>
    </cfRule>
  </conditionalFormatting>
  <conditionalFormatting sqref="BI33:BI35">
    <cfRule type="cellIs" dxfId="695" priority="539" operator="lessThan">
      <formula>0.0000005</formula>
    </cfRule>
    <cfRule type="cellIs" dxfId="694" priority="540" operator="lessThan">
      <formula>0</formula>
    </cfRule>
    <cfRule type="expression" dxfId="693" priority="541">
      <formula>"&lt;0.000001"</formula>
    </cfRule>
  </conditionalFormatting>
  <conditionalFormatting sqref="BK33:BK35">
    <cfRule type="cellIs" dxfId="692" priority="533" operator="lessThan">
      <formula>0.0000005</formula>
    </cfRule>
    <cfRule type="cellIs" dxfId="691" priority="534" operator="lessThan">
      <formula>0</formula>
    </cfRule>
    <cfRule type="expression" dxfId="690" priority="535">
      <formula>"&lt;0.000001"</formula>
    </cfRule>
  </conditionalFormatting>
  <conditionalFormatting sqref="BT3:BT6 F3:L6">
    <cfRule type="cellIs" dxfId="689" priority="529" operator="lessThan">
      <formula>0.001</formula>
    </cfRule>
  </conditionalFormatting>
  <conditionalFormatting sqref="BT3:BT6">
    <cfRule type="cellIs" dxfId="688" priority="528" operator="lessThan">
      <formula>0.001</formula>
    </cfRule>
  </conditionalFormatting>
  <conditionalFormatting sqref="F3:U6">
    <cfRule type="cellIs" dxfId="687" priority="527" operator="lessThan">
      <formula>0.001</formula>
    </cfRule>
  </conditionalFormatting>
  <conditionalFormatting sqref="F3:X6">
    <cfRule type="cellIs" dxfId="686" priority="524" operator="lessThan">
      <formula>0.0000005</formula>
    </cfRule>
    <cfRule type="cellIs" dxfId="685" priority="525" operator="lessThan">
      <formula>0</formula>
    </cfRule>
    <cfRule type="expression" dxfId="684" priority="526">
      <formula>"&lt;0.000001"</formula>
    </cfRule>
  </conditionalFormatting>
  <conditionalFormatting sqref="BW3:BW6">
    <cfRule type="cellIs" dxfId="683" priority="523" operator="lessThan">
      <formula>0.005</formula>
    </cfRule>
  </conditionalFormatting>
  <conditionalFormatting sqref="Y3:Y6">
    <cfRule type="cellIs" dxfId="682" priority="520" operator="lessThan">
      <formula>0.0000005</formula>
    </cfRule>
    <cfRule type="cellIs" dxfId="681" priority="521" operator="lessThan">
      <formula>0</formula>
    </cfRule>
    <cfRule type="expression" dxfId="680" priority="522">
      <formula>"&lt;0.000001"</formula>
    </cfRule>
  </conditionalFormatting>
  <conditionalFormatting sqref="Z3:Z6">
    <cfRule type="cellIs" dxfId="679" priority="517" operator="lessThan">
      <formula>0.0000005</formula>
    </cfRule>
    <cfRule type="cellIs" dxfId="678" priority="518" operator="lessThan">
      <formula>0</formula>
    </cfRule>
    <cfRule type="expression" dxfId="677" priority="519">
      <formula>"&lt;0.000001"</formula>
    </cfRule>
  </conditionalFormatting>
  <conditionalFormatting sqref="AA3:AA6">
    <cfRule type="cellIs" dxfId="676" priority="514" operator="lessThan">
      <formula>0.0000005</formula>
    </cfRule>
    <cfRule type="cellIs" dxfId="675" priority="515" operator="lessThan">
      <formula>0</formula>
    </cfRule>
    <cfRule type="expression" dxfId="674" priority="516">
      <formula>"&lt;0.000001"</formula>
    </cfRule>
  </conditionalFormatting>
  <conditionalFormatting sqref="AB3:AB6">
    <cfRule type="cellIs" dxfId="673" priority="511" operator="lessThan">
      <formula>0.0000005</formula>
    </cfRule>
    <cfRule type="cellIs" dxfId="672" priority="512" operator="lessThan">
      <formula>0</formula>
    </cfRule>
    <cfRule type="expression" dxfId="671" priority="513">
      <formula>"&lt;0.000001"</formula>
    </cfRule>
  </conditionalFormatting>
  <conditionalFormatting sqref="AC3:AC6">
    <cfRule type="cellIs" dxfId="670" priority="508" operator="lessThan">
      <formula>0.0000005</formula>
    </cfRule>
    <cfRule type="cellIs" dxfId="669" priority="509" operator="lessThan">
      <formula>0</formula>
    </cfRule>
    <cfRule type="expression" dxfId="668" priority="510">
      <formula>"&lt;0.000001"</formula>
    </cfRule>
  </conditionalFormatting>
  <conditionalFormatting sqref="AD3:AD6">
    <cfRule type="cellIs" dxfId="667" priority="505" operator="lessThan">
      <formula>0.0000005</formula>
    </cfRule>
    <cfRule type="cellIs" dxfId="666" priority="506" operator="lessThan">
      <formula>0</formula>
    </cfRule>
    <cfRule type="expression" dxfId="665" priority="507">
      <formula>"&lt;0.000001"</formula>
    </cfRule>
  </conditionalFormatting>
  <conditionalFormatting sqref="AE3:AE6">
    <cfRule type="cellIs" dxfId="664" priority="502" operator="lessThan">
      <formula>0.0000005</formula>
    </cfRule>
    <cfRule type="cellIs" dxfId="663" priority="503" operator="lessThan">
      <formula>0</formula>
    </cfRule>
    <cfRule type="expression" dxfId="662" priority="504">
      <formula>"&lt;0.000001"</formula>
    </cfRule>
  </conditionalFormatting>
  <conditionalFormatting sqref="AF3:AF6">
    <cfRule type="cellIs" dxfId="661" priority="499" operator="lessThan">
      <formula>0.0000005</formula>
    </cfRule>
    <cfRule type="cellIs" dxfId="660" priority="500" operator="lessThan">
      <formula>0</formula>
    </cfRule>
    <cfRule type="expression" dxfId="659" priority="501">
      <formula>"&lt;0.000001"</formula>
    </cfRule>
  </conditionalFormatting>
  <conditionalFormatting sqref="AG3:AG6">
    <cfRule type="cellIs" dxfId="658" priority="496" operator="lessThan">
      <formula>0.0000005</formula>
    </cfRule>
    <cfRule type="cellIs" dxfId="657" priority="497" operator="lessThan">
      <formula>0</formula>
    </cfRule>
    <cfRule type="expression" dxfId="656" priority="498">
      <formula>"&lt;0.000001"</formula>
    </cfRule>
  </conditionalFormatting>
  <conditionalFormatting sqref="AH3:AH6">
    <cfRule type="cellIs" dxfId="655" priority="493" operator="lessThan">
      <formula>0.0000005</formula>
    </cfRule>
    <cfRule type="cellIs" dxfId="654" priority="494" operator="lessThan">
      <formula>0</formula>
    </cfRule>
    <cfRule type="expression" dxfId="653" priority="495">
      <formula>"&lt;0.000001"</formula>
    </cfRule>
  </conditionalFormatting>
  <conditionalFormatting sqref="AI3:AI6">
    <cfRule type="cellIs" dxfId="652" priority="490" operator="lessThan">
      <formula>0.0000005</formula>
    </cfRule>
    <cfRule type="cellIs" dxfId="651" priority="491" operator="lessThan">
      <formula>0</formula>
    </cfRule>
    <cfRule type="expression" dxfId="650" priority="492">
      <formula>"&lt;0.000001"</formula>
    </cfRule>
  </conditionalFormatting>
  <conditionalFormatting sqref="AJ3:AJ6">
    <cfRule type="cellIs" dxfId="649" priority="487" operator="lessThan">
      <formula>0.0000005</formula>
    </cfRule>
    <cfRule type="cellIs" dxfId="648" priority="488" operator="lessThan">
      <formula>0</formula>
    </cfRule>
    <cfRule type="expression" dxfId="647" priority="489">
      <formula>"&lt;0.000001"</formula>
    </cfRule>
  </conditionalFormatting>
  <conditionalFormatting sqref="AK3:AK6">
    <cfRule type="cellIs" dxfId="646" priority="484" operator="lessThan">
      <formula>0.0000005</formula>
    </cfRule>
    <cfRule type="cellIs" dxfId="645" priority="485" operator="lessThan">
      <formula>0</formula>
    </cfRule>
    <cfRule type="expression" dxfId="644" priority="486">
      <formula>"&lt;0.000001"</formula>
    </cfRule>
  </conditionalFormatting>
  <conditionalFormatting sqref="AL3:AL6">
    <cfRule type="cellIs" dxfId="643" priority="481" operator="lessThan">
      <formula>0.0000005</formula>
    </cfRule>
    <cfRule type="cellIs" dxfId="642" priority="482" operator="lessThan">
      <formula>0</formula>
    </cfRule>
    <cfRule type="expression" dxfId="641" priority="483">
      <formula>"&lt;0.000001"</formula>
    </cfRule>
  </conditionalFormatting>
  <conditionalFormatting sqref="AM3:AM6">
    <cfRule type="cellIs" dxfId="640" priority="478" operator="lessThan">
      <formula>0.0000005</formula>
    </cfRule>
    <cfRule type="cellIs" dxfId="639" priority="479" operator="lessThan">
      <formula>0</formula>
    </cfRule>
    <cfRule type="expression" dxfId="638" priority="480">
      <formula>"&lt;0.000001"</formula>
    </cfRule>
  </conditionalFormatting>
  <conditionalFormatting sqref="AN3:AN6">
    <cfRule type="cellIs" dxfId="637" priority="475" operator="lessThan">
      <formula>0.0000005</formula>
    </cfRule>
    <cfRule type="cellIs" dxfId="636" priority="476" operator="lessThan">
      <formula>0</formula>
    </cfRule>
    <cfRule type="expression" dxfId="635" priority="477">
      <formula>"&lt;0.000001"</formula>
    </cfRule>
  </conditionalFormatting>
  <conditionalFormatting sqref="AO3:AO6">
    <cfRule type="cellIs" dxfId="634" priority="472" operator="lessThan">
      <formula>0.0000005</formula>
    </cfRule>
    <cfRule type="cellIs" dxfId="633" priority="473" operator="lessThan">
      <formula>0</formula>
    </cfRule>
    <cfRule type="expression" dxfId="632" priority="474">
      <formula>"&lt;0.000001"</formula>
    </cfRule>
  </conditionalFormatting>
  <conditionalFormatting sqref="AP3:AP6">
    <cfRule type="cellIs" dxfId="631" priority="469" operator="lessThan">
      <formula>0.0000005</formula>
    </cfRule>
    <cfRule type="cellIs" dxfId="630" priority="470" operator="lessThan">
      <formula>0</formula>
    </cfRule>
    <cfRule type="expression" dxfId="629" priority="471">
      <formula>"&lt;0.000001"</formula>
    </cfRule>
  </conditionalFormatting>
  <conditionalFormatting sqref="AQ3:AQ6">
    <cfRule type="cellIs" dxfId="628" priority="466" operator="lessThan">
      <formula>0.0000005</formula>
    </cfRule>
    <cfRule type="cellIs" dxfId="627" priority="467" operator="lessThan">
      <formula>0</formula>
    </cfRule>
    <cfRule type="expression" dxfId="626" priority="468">
      <formula>"&lt;0.000001"</formula>
    </cfRule>
  </conditionalFormatting>
  <conditionalFormatting sqref="AR3:AR6">
    <cfRule type="cellIs" dxfId="625" priority="463" operator="lessThan">
      <formula>0.0000005</formula>
    </cfRule>
    <cfRule type="cellIs" dxfId="624" priority="464" operator="lessThan">
      <formula>0</formula>
    </cfRule>
    <cfRule type="expression" dxfId="623" priority="465">
      <formula>"&lt;0.000001"</formula>
    </cfRule>
  </conditionalFormatting>
  <conditionalFormatting sqref="AS3:AS6">
    <cfRule type="cellIs" dxfId="622" priority="460" operator="lessThan">
      <formula>0.0000005</formula>
    </cfRule>
    <cfRule type="cellIs" dxfId="621" priority="461" operator="lessThan">
      <formula>0</formula>
    </cfRule>
    <cfRule type="expression" dxfId="620" priority="462">
      <formula>"&lt;0.000001"</formula>
    </cfRule>
  </conditionalFormatting>
  <conditionalFormatting sqref="AT3:AT6">
    <cfRule type="cellIs" dxfId="619" priority="457" operator="lessThan">
      <formula>0.0000005</formula>
    </cfRule>
    <cfRule type="cellIs" dxfId="618" priority="458" operator="lessThan">
      <formula>0</formula>
    </cfRule>
    <cfRule type="expression" dxfId="617" priority="459">
      <formula>"&lt;0.000001"</formula>
    </cfRule>
  </conditionalFormatting>
  <conditionalFormatting sqref="AU3:AU6">
    <cfRule type="cellIs" dxfId="616" priority="454" operator="lessThan">
      <formula>0.0000005</formula>
    </cfRule>
    <cfRule type="cellIs" dxfId="615" priority="455" operator="lessThan">
      <formula>0</formula>
    </cfRule>
    <cfRule type="expression" dxfId="614" priority="456">
      <formula>"&lt;0.000001"</formula>
    </cfRule>
  </conditionalFormatting>
  <conditionalFormatting sqref="AV3:AV6">
    <cfRule type="cellIs" dxfId="613" priority="451" operator="lessThan">
      <formula>0.0000005</formula>
    </cfRule>
    <cfRule type="cellIs" dxfId="612" priority="452" operator="lessThan">
      <formula>0</formula>
    </cfRule>
    <cfRule type="expression" dxfId="611" priority="453">
      <formula>"&lt;0.000001"</formula>
    </cfRule>
  </conditionalFormatting>
  <conditionalFormatting sqref="AW3:AW6">
    <cfRule type="cellIs" dxfId="610" priority="448" operator="lessThan">
      <formula>0.0000005</formula>
    </cfRule>
    <cfRule type="cellIs" dxfId="609" priority="449" operator="lessThan">
      <formula>0</formula>
    </cfRule>
    <cfRule type="expression" dxfId="608" priority="450">
      <formula>"&lt;0.000001"</formula>
    </cfRule>
  </conditionalFormatting>
  <conditionalFormatting sqref="AX3:AX6">
    <cfRule type="cellIs" dxfId="607" priority="445" operator="lessThan">
      <formula>0.0000005</formula>
    </cfRule>
    <cfRule type="cellIs" dxfId="606" priority="446" operator="lessThan">
      <formula>0</formula>
    </cfRule>
    <cfRule type="expression" dxfId="605" priority="447">
      <formula>"&lt;0.000001"</formula>
    </cfRule>
  </conditionalFormatting>
  <conditionalFormatting sqref="AY3:AY6">
    <cfRule type="cellIs" dxfId="604" priority="442" operator="lessThan">
      <formula>0.0000005</formula>
    </cfRule>
    <cfRule type="cellIs" dxfId="603" priority="443" operator="lessThan">
      <formula>0</formula>
    </cfRule>
    <cfRule type="expression" dxfId="602" priority="444">
      <formula>"&lt;0.000001"</formula>
    </cfRule>
  </conditionalFormatting>
  <conditionalFormatting sqref="AZ3:AZ6">
    <cfRule type="cellIs" dxfId="601" priority="439" operator="lessThan">
      <formula>0.0000005</formula>
    </cfRule>
    <cfRule type="cellIs" dxfId="600" priority="440" operator="lessThan">
      <formula>0</formula>
    </cfRule>
    <cfRule type="expression" dxfId="599" priority="441">
      <formula>"&lt;0.000001"</formula>
    </cfRule>
  </conditionalFormatting>
  <conditionalFormatting sqref="BA3:BA6">
    <cfRule type="cellIs" dxfId="598" priority="436" operator="lessThan">
      <formula>0.0000005</formula>
    </cfRule>
    <cfRule type="cellIs" dxfId="597" priority="437" operator="lessThan">
      <formula>0</formula>
    </cfRule>
    <cfRule type="expression" dxfId="596" priority="438">
      <formula>"&lt;0.000001"</formula>
    </cfRule>
  </conditionalFormatting>
  <conditionalFormatting sqref="BB3:BB6">
    <cfRule type="cellIs" dxfId="595" priority="433" operator="lessThan">
      <formula>0.0000005</formula>
    </cfRule>
    <cfRule type="cellIs" dxfId="594" priority="434" operator="lessThan">
      <formula>0</formula>
    </cfRule>
    <cfRule type="expression" dxfId="593" priority="435">
      <formula>"&lt;0.000001"</formula>
    </cfRule>
  </conditionalFormatting>
  <conditionalFormatting sqref="BC3:BC6">
    <cfRule type="cellIs" dxfId="592" priority="430" operator="lessThan">
      <formula>0.0000005</formula>
    </cfRule>
    <cfRule type="cellIs" dxfId="591" priority="431" operator="lessThan">
      <formula>0</formula>
    </cfRule>
    <cfRule type="expression" dxfId="590" priority="432">
      <formula>"&lt;0.000001"</formula>
    </cfRule>
  </conditionalFormatting>
  <conditionalFormatting sqref="BD3:BD6">
    <cfRule type="cellIs" dxfId="589" priority="427" operator="lessThan">
      <formula>0.0000005</formula>
    </cfRule>
    <cfRule type="cellIs" dxfId="588" priority="428" operator="lessThan">
      <formula>0</formula>
    </cfRule>
    <cfRule type="expression" dxfId="587" priority="429">
      <formula>"&lt;0.000001"</formula>
    </cfRule>
  </conditionalFormatting>
  <conditionalFormatting sqref="BE3:BE6">
    <cfRule type="cellIs" dxfId="586" priority="424" operator="lessThan">
      <formula>0.0000005</formula>
    </cfRule>
    <cfRule type="cellIs" dxfId="585" priority="425" operator="lessThan">
      <formula>0</formula>
    </cfRule>
    <cfRule type="expression" dxfId="584" priority="426">
      <formula>"&lt;0.000001"</formula>
    </cfRule>
  </conditionalFormatting>
  <conditionalFormatting sqref="BF3:BF6">
    <cfRule type="cellIs" dxfId="583" priority="421" operator="lessThan">
      <formula>0.0000005</formula>
    </cfRule>
    <cfRule type="cellIs" dxfId="582" priority="422" operator="lessThan">
      <formula>0</formula>
    </cfRule>
    <cfRule type="expression" dxfId="581" priority="423">
      <formula>"&lt;0.000001"</formula>
    </cfRule>
  </conditionalFormatting>
  <conditionalFormatting sqref="BG3:BG6">
    <cfRule type="cellIs" dxfId="580" priority="418" operator="lessThan">
      <formula>0.0000005</formula>
    </cfRule>
    <cfRule type="cellIs" dxfId="579" priority="419" operator="lessThan">
      <formula>0</formula>
    </cfRule>
    <cfRule type="expression" dxfId="578" priority="420">
      <formula>"&lt;0.000001"</formula>
    </cfRule>
  </conditionalFormatting>
  <conditionalFormatting sqref="BH3:BH6">
    <cfRule type="cellIs" dxfId="577" priority="415" operator="lessThan">
      <formula>0.0000005</formula>
    </cfRule>
    <cfRule type="cellIs" dxfId="576" priority="416" operator="lessThan">
      <formula>0</formula>
    </cfRule>
    <cfRule type="expression" dxfId="575" priority="417">
      <formula>"&lt;0.000001"</formula>
    </cfRule>
  </conditionalFormatting>
  <conditionalFormatting sqref="BI3:BI6">
    <cfRule type="cellIs" dxfId="574" priority="412" operator="lessThan">
      <formula>0.0000005</formula>
    </cfRule>
    <cfRule type="cellIs" dxfId="573" priority="413" operator="lessThan">
      <formula>0</formula>
    </cfRule>
    <cfRule type="expression" dxfId="572" priority="414">
      <formula>"&lt;0.000001"</formula>
    </cfRule>
  </conditionalFormatting>
  <conditionalFormatting sqref="BJ3:BJ6">
    <cfRule type="cellIs" dxfId="571" priority="409" operator="lessThan">
      <formula>0.0000005</formula>
    </cfRule>
    <cfRule type="cellIs" dxfId="570" priority="410" operator="lessThan">
      <formula>0</formula>
    </cfRule>
    <cfRule type="expression" dxfId="569" priority="411">
      <formula>"&lt;0.000001"</formula>
    </cfRule>
  </conditionalFormatting>
  <conditionalFormatting sqref="BK3:BK6">
    <cfRule type="cellIs" dxfId="568" priority="406" operator="lessThan">
      <formula>0.0000005</formula>
    </cfRule>
    <cfRule type="cellIs" dxfId="567" priority="407" operator="lessThan">
      <formula>0</formula>
    </cfRule>
    <cfRule type="expression" dxfId="566" priority="408">
      <formula>"&lt;0.000001"</formula>
    </cfRule>
  </conditionalFormatting>
  <conditionalFormatting sqref="BL3:BL6">
    <cfRule type="cellIs" dxfId="565" priority="403" operator="lessThan">
      <formula>0.0000005</formula>
    </cfRule>
    <cfRule type="cellIs" dxfId="564" priority="404" operator="lessThan">
      <formula>0</formula>
    </cfRule>
    <cfRule type="expression" dxfId="563" priority="405">
      <formula>"&lt;0.000001"</formula>
    </cfRule>
  </conditionalFormatting>
  <conditionalFormatting sqref="Z21:Z27">
    <cfRule type="cellIs" dxfId="562" priority="390" operator="lessThan">
      <formula>0.0000005</formula>
    </cfRule>
    <cfRule type="cellIs" dxfId="561" priority="391" operator="lessThan">
      <formula>0</formula>
    </cfRule>
    <cfRule type="expression" dxfId="560" priority="392">
      <formula>"&lt;0.000001"</formula>
    </cfRule>
  </conditionalFormatting>
  <conditionalFormatting sqref="AA21:AA27">
    <cfRule type="cellIs" dxfId="559" priority="387" operator="lessThan">
      <formula>0.0000005</formula>
    </cfRule>
    <cfRule type="cellIs" dxfId="558" priority="388" operator="lessThan">
      <formula>0</formula>
    </cfRule>
    <cfRule type="expression" dxfId="557" priority="389">
      <formula>"&lt;0.000001"</formula>
    </cfRule>
  </conditionalFormatting>
  <conditionalFormatting sqref="AB21:AB27">
    <cfRule type="cellIs" dxfId="556" priority="384" operator="lessThan">
      <formula>0.0000005</formula>
    </cfRule>
    <cfRule type="cellIs" dxfId="555" priority="385" operator="lessThan">
      <formula>0</formula>
    </cfRule>
    <cfRule type="expression" dxfId="554" priority="386">
      <formula>"&lt;0.000001"</formula>
    </cfRule>
  </conditionalFormatting>
  <conditionalFormatting sqref="AC21:AC27">
    <cfRule type="cellIs" dxfId="553" priority="381" operator="lessThan">
      <formula>0.0000005</formula>
    </cfRule>
    <cfRule type="cellIs" dxfId="552" priority="382" operator="lessThan">
      <formula>0</formula>
    </cfRule>
    <cfRule type="expression" dxfId="551" priority="383">
      <formula>"&lt;0.000001"</formula>
    </cfRule>
  </conditionalFormatting>
  <conditionalFormatting sqref="AD21:AD27">
    <cfRule type="cellIs" dxfId="550" priority="378" operator="lessThan">
      <formula>0.0000005</formula>
    </cfRule>
    <cfRule type="cellIs" dxfId="549" priority="379" operator="lessThan">
      <formula>0</formula>
    </cfRule>
    <cfRule type="expression" dxfId="548" priority="380">
      <formula>"&lt;0.000001"</formula>
    </cfRule>
  </conditionalFormatting>
  <conditionalFormatting sqref="AE21:AE27">
    <cfRule type="cellIs" dxfId="547" priority="375" operator="lessThan">
      <formula>0.0000005</formula>
    </cfRule>
    <cfRule type="cellIs" dxfId="546" priority="376" operator="lessThan">
      <formula>0</formula>
    </cfRule>
    <cfRule type="expression" dxfId="545" priority="377">
      <formula>"&lt;0.000001"</formula>
    </cfRule>
  </conditionalFormatting>
  <conditionalFormatting sqref="AF21:AF27">
    <cfRule type="cellIs" dxfId="544" priority="372" operator="lessThan">
      <formula>0.0000005</formula>
    </cfRule>
    <cfRule type="cellIs" dxfId="543" priority="373" operator="lessThan">
      <formula>0</formula>
    </cfRule>
    <cfRule type="expression" dxfId="542" priority="374">
      <formula>"&lt;0.000001"</formula>
    </cfRule>
  </conditionalFormatting>
  <conditionalFormatting sqref="AG21:AG27">
    <cfRule type="cellIs" dxfId="541" priority="369" operator="lessThan">
      <formula>0.0000005</formula>
    </cfRule>
    <cfRule type="cellIs" dxfId="540" priority="370" operator="lessThan">
      <formula>0</formula>
    </cfRule>
    <cfRule type="expression" dxfId="539" priority="371">
      <formula>"&lt;0.000001"</formula>
    </cfRule>
  </conditionalFormatting>
  <conditionalFormatting sqref="AH21:AH27">
    <cfRule type="cellIs" dxfId="538" priority="366" operator="lessThan">
      <formula>0.0000005</formula>
    </cfRule>
    <cfRule type="cellIs" dxfId="537" priority="367" operator="lessThan">
      <formula>0</formula>
    </cfRule>
    <cfRule type="expression" dxfId="536" priority="368">
      <formula>"&lt;0.000001"</formula>
    </cfRule>
  </conditionalFormatting>
  <conditionalFormatting sqref="AI21:AI27">
    <cfRule type="cellIs" dxfId="535" priority="363" operator="lessThan">
      <formula>0.0000005</formula>
    </cfRule>
    <cfRule type="cellIs" dxfId="534" priority="364" operator="lessThan">
      <formula>0</formula>
    </cfRule>
    <cfRule type="expression" dxfId="533" priority="365">
      <formula>"&lt;0.000001"</formula>
    </cfRule>
  </conditionalFormatting>
  <conditionalFormatting sqref="AJ21:AJ27">
    <cfRule type="cellIs" dxfId="532" priority="360" operator="lessThan">
      <formula>0.0000005</formula>
    </cfRule>
    <cfRule type="cellIs" dxfId="531" priority="361" operator="lessThan">
      <formula>0</formula>
    </cfRule>
    <cfRule type="expression" dxfId="530" priority="362">
      <formula>"&lt;0.000001"</formula>
    </cfRule>
  </conditionalFormatting>
  <conditionalFormatting sqref="AK21:AK27">
    <cfRule type="cellIs" dxfId="529" priority="357" operator="lessThan">
      <formula>0.0000005</formula>
    </cfRule>
    <cfRule type="cellIs" dxfId="528" priority="358" operator="lessThan">
      <formula>0</formula>
    </cfRule>
    <cfRule type="expression" dxfId="527" priority="359">
      <formula>"&lt;0.000001"</formula>
    </cfRule>
  </conditionalFormatting>
  <conditionalFormatting sqref="AL21:AL27">
    <cfRule type="cellIs" dxfId="526" priority="354" operator="lessThan">
      <formula>0.0000005</formula>
    </cfRule>
    <cfRule type="cellIs" dxfId="525" priority="355" operator="lessThan">
      <formula>0</formula>
    </cfRule>
    <cfRule type="expression" dxfId="524" priority="356">
      <formula>"&lt;0.000001"</formula>
    </cfRule>
  </conditionalFormatting>
  <conditionalFormatting sqref="AM21:AM27">
    <cfRule type="cellIs" dxfId="523" priority="351" operator="lessThan">
      <formula>0.0000005</formula>
    </cfRule>
    <cfRule type="cellIs" dxfId="522" priority="352" operator="lessThan">
      <formula>0</formula>
    </cfRule>
    <cfRule type="expression" dxfId="521" priority="353">
      <formula>"&lt;0.000001"</formula>
    </cfRule>
  </conditionalFormatting>
  <conditionalFormatting sqref="AN21:AN27">
    <cfRule type="cellIs" dxfId="520" priority="348" operator="lessThan">
      <formula>0.0000005</formula>
    </cfRule>
    <cfRule type="cellIs" dxfId="519" priority="349" operator="lessThan">
      <formula>0</formula>
    </cfRule>
    <cfRule type="expression" dxfId="518" priority="350">
      <formula>"&lt;0.000001"</formula>
    </cfRule>
  </conditionalFormatting>
  <conditionalFormatting sqref="AO21:AO27">
    <cfRule type="cellIs" dxfId="517" priority="345" operator="lessThan">
      <formula>0.0000005</formula>
    </cfRule>
    <cfRule type="cellIs" dxfId="516" priority="346" operator="lessThan">
      <formula>0</formula>
    </cfRule>
    <cfRule type="expression" dxfId="515" priority="347">
      <formula>"&lt;0.000001"</formula>
    </cfRule>
  </conditionalFormatting>
  <conditionalFormatting sqref="AP21:AP27">
    <cfRule type="cellIs" dxfId="514" priority="342" operator="lessThan">
      <formula>0.0000005</formula>
    </cfRule>
    <cfRule type="cellIs" dxfId="513" priority="343" operator="lessThan">
      <formula>0</formula>
    </cfRule>
    <cfRule type="expression" dxfId="512" priority="344">
      <formula>"&lt;0.000001"</formula>
    </cfRule>
  </conditionalFormatting>
  <conditionalFormatting sqref="AQ21:AQ27">
    <cfRule type="cellIs" dxfId="511" priority="339" operator="lessThan">
      <formula>0.0000005</formula>
    </cfRule>
    <cfRule type="cellIs" dxfId="510" priority="340" operator="lessThan">
      <formula>0</formula>
    </cfRule>
    <cfRule type="expression" dxfId="509" priority="341">
      <formula>"&lt;0.000001"</formula>
    </cfRule>
  </conditionalFormatting>
  <conditionalFormatting sqref="AR21:AR27">
    <cfRule type="cellIs" dxfId="508" priority="336" operator="lessThan">
      <formula>0.0000005</formula>
    </cfRule>
    <cfRule type="cellIs" dxfId="507" priority="337" operator="lessThan">
      <formula>0</formula>
    </cfRule>
    <cfRule type="expression" dxfId="506" priority="338">
      <formula>"&lt;0.000001"</formula>
    </cfRule>
  </conditionalFormatting>
  <conditionalFormatting sqref="AS21:AS27">
    <cfRule type="cellIs" dxfId="505" priority="333" operator="lessThan">
      <formula>0.0000005</formula>
    </cfRule>
    <cfRule type="cellIs" dxfId="504" priority="334" operator="lessThan">
      <formula>0</formula>
    </cfRule>
    <cfRule type="expression" dxfId="503" priority="335">
      <formula>"&lt;0.000001"</formula>
    </cfRule>
  </conditionalFormatting>
  <conditionalFormatting sqref="AT21:AT27">
    <cfRule type="cellIs" dxfId="502" priority="330" operator="lessThan">
      <formula>0.0000005</formula>
    </cfRule>
    <cfRule type="cellIs" dxfId="501" priority="331" operator="lessThan">
      <formula>0</formula>
    </cfRule>
    <cfRule type="expression" dxfId="500" priority="332">
      <formula>"&lt;0.000001"</formula>
    </cfRule>
  </conditionalFormatting>
  <conditionalFormatting sqref="AU21:AU27">
    <cfRule type="cellIs" dxfId="499" priority="327" operator="lessThan">
      <formula>0.0000005</formula>
    </cfRule>
    <cfRule type="cellIs" dxfId="498" priority="328" operator="lessThan">
      <formula>0</formula>
    </cfRule>
    <cfRule type="expression" dxfId="497" priority="329">
      <formula>"&lt;0.000001"</formula>
    </cfRule>
  </conditionalFormatting>
  <conditionalFormatting sqref="AV21:AV27">
    <cfRule type="cellIs" dxfId="496" priority="324" operator="lessThan">
      <formula>0.0000005</formula>
    </cfRule>
    <cfRule type="cellIs" dxfId="495" priority="325" operator="lessThan">
      <formula>0</formula>
    </cfRule>
    <cfRule type="expression" dxfId="494" priority="326">
      <formula>"&lt;0.000001"</formula>
    </cfRule>
  </conditionalFormatting>
  <conditionalFormatting sqref="AW21:AW27">
    <cfRule type="cellIs" dxfId="493" priority="321" operator="lessThan">
      <formula>0.0000005</formula>
    </cfRule>
    <cfRule type="cellIs" dxfId="492" priority="322" operator="lessThan">
      <formula>0</formula>
    </cfRule>
    <cfRule type="expression" dxfId="491" priority="323">
      <formula>"&lt;0.000001"</formula>
    </cfRule>
  </conditionalFormatting>
  <conditionalFormatting sqref="AX21:AX27">
    <cfRule type="cellIs" dxfId="490" priority="318" operator="lessThan">
      <formula>0.0000005</formula>
    </cfRule>
    <cfRule type="cellIs" dxfId="489" priority="319" operator="lessThan">
      <formula>0</formula>
    </cfRule>
    <cfRule type="expression" dxfId="488" priority="320">
      <formula>"&lt;0.000001"</formula>
    </cfRule>
  </conditionalFormatting>
  <conditionalFormatting sqref="AY21:AY27">
    <cfRule type="cellIs" dxfId="487" priority="315" operator="lessThan">
      <formula>0.0000005</formula>
    </cfRule>
    <cfRule type="cellIs" dxfId="486" priority="316" operator="lessThan">
      <formula>0</formula>
    </cfRule>
    <cfRule type="expression" dxfId="485" priority="317">
      <formula>"&lt;0.000001"</formula>
    </cfRule>
  </conditionalFormatting>
  <conditionalFormatting sqref="AZ21:AZ27">
    <cfRule type="cellIs" dxfId="484" priority="312" operator="lessThan">
      <formula>0.0000005</formula>
    </cfRule>
    <cfRule type="cellIs" dxfId="483" priority="313" operator="lessThan">
      <formula>0</formula>
    </cfRule>
    <cfRule type="expression" dxfId="482" priority="314">
      <formula>"&lt;0.000001"</formula>
    </cfRule>
  </conditionalFormatting>
  <conditionalFormatting sqref="BA21:BA27">
    <cfRule type="cellIs" dxfId="481" priority="309" operator="lessThan">
      <formula>0.0000005</formula>
    </cfRule>
    <cfRule type="cellIs" dxfId="480" priority="310" operator="lessThan">
      <formula>0</formula>
    </cfRule>
    <cfRule type="expression" dxfId="479" priority="311">
      <formula>"&lt;0.000001"</formula>
    </cfRule>
  </conditionalFormatting>
  <conditionalFormatting sqref="BB21:BB27">
    <cfRule type="cellIs" dxfId="478" priority="306" operator="lessThan">
      <formula>0.0000005</formula>
    </cfRule>
    <cfRule type="cellIs" dxfId="477" priority="307" operator="lessThan">
      <formula>0</formula>
    </cfRule>
    <cfRule type="expression" dxfId="476" priority="308">
      <formula>"&lt;0.000001"</formula>
    </cfRule>
  </conditionalFormatting>
  <conditionalFormatting sqref="BC21:BC27">
    <cfRule type="cellIs" dxfId="475" priority="303" operator="lessThan">
      <formula>0.0000005</formula>
    </cfRule>
    <cfRule type="cellIs" dxfId="474" priority="304" operator="lessThan">
      <formula>0</formula>
    </cfRule>
    <cfRule type="expression" dxfId="473" priority="305">
      <formula>"&lt;0.000001"</formula>
    </cfRule>
  </conditionalFormatting>
  <conditionalFormatting sqref="BD21:BD27">
    <cfRule type="cellIs" dxfId="472" priority="300" operator="lessThan">
      <formula>0.0000005</formula>
    </cfRule>
    <cfRule type="cellIs" dxfId="471" priority="301" operator="lessThan">
      <formula>0</formula>
    </cfRule>
    <cfRule type="expression" dxfId="470" priority="302">
      <formula>"&lt;0.000001"</formula>
    </cfRule>
  </conditionalFormatting>
  <conditionalFormatting sqref="BE21:BE27">
    <cfRule type="cellIs" dxfId="469" priority="297" operator="lessThan">
      <formula>0.0000005</formula>
    </cfRule>
    <cfRule type="cellIs" dxfId="468" priority="298" operator="lessThan">
      <formula>0</formula>
    </cfRule>
    <cfRule type="expression" dxfId="467" priority="299">
      <formula>"&lt;0.000001"</formula>
    </cfRule>
  </conditionalFormatting>
  <conditionalFormatting sqref="BF21:BF27">
    <cfRule type="cellIs" dxfId="466" priority="294" operator="lessThan">
      <formula>0.0000005</formula>
    </cfRule>
    <cfRule type="cellIs" dxfId="465" priority="295" operator="lessThan">
      <formula>0</formula>
    </cfRule>
    <cfRule type="expression" dxfId="464" priority="296">
      <formula>"&lt;0.000001"</formula>
    </cfRule>
  </conditionalFormatting>
  <conditionalFormatting sqref="BG21:BG27">
    <cfRule type="cellIs" dxfId="463" priority="291" operator="lessThan">
      <formula>0.0000005</formula>
    </cfRule>
    <cfRule type="cellIs" dxfId="462" priority="292" operator="lessThan">
      <formula>0</formula>
    </cfRule>
    <cfRule type="expression" dxfId="461" priority="293">
      <formula>"&lt;0.000001"</formula>
    </cfRule>
  </conditionalFormatting>
  <conditionalFormatting sqref="BH21:BH27">
    <cfRule type="cellIs" dxfId="460" priority="288" operator="lessThan">
      <formula>0.0000005</formula>
    </cfRule>
    <cfRule type="cellIs" dxfId="459" priority="289" operator="lessThan">
      <formula>0</formula>
    </cfRule>
    <cfRule type="expression" dxfId="458" priority="290">
      <formula>"&lt;0.000001"</formula>
    </cfRule>
  </conditionalFormatting>
  <conditionalFormatting sqref="BI21:BI27">
    <cfRule type="cellIs" dxfId="457" priority="285" operator="lessThan">
      <formula>0.0000005</formula>
    </cfRule>
    <cfRule type="cellIs" dxfId="456" priority="286" operator="lessThan">
      <formula>0</formula>
    </cfRule>
    <cfRule type="expression" dxfId="455" priority="287">
      <formula>"&lt;0.000001"</formula>
    </cfRule>
  </conditionalFormatting>
  <conditionalFormatting sqref="BJ21:BJ27">
    <cfRule type="cellIs" dxfId="454" priority="282" operator="lessThan">
      <formula>0.0000005</formula>
    </cfRule>
    <cfRule type="cellIs" dxfId="453" priority="283" operator="lessThan">
      <formula>0</formula>
    </cfRule>
    <cfRule type="expression" dxfId="452" priority="284">
      <formula>"&lt;0.000001"</formula>
    </cfRule>
  </conditionalFormatting>
  <conditionalFormatting sqref="BK21:BK27">
    <cfRule type="cellIs" dxfId="451" priority="279" operator="lessThan">
      <formula>0.0000005</formula>
    </cfRule>
    <cfRule type="cellIs" dxfId="450" priority="280" operator="lessThan">
      <formula>0</formula>
    </cfRule>
    <cfRule type="expression" dxfId="449" priority="281">
      <formula>"&lt;0.000001"</formula>
    </cfRule>
  </conditionalFormatting>
  <conditionalFormatting sqref="BL21:BL27">
    <cfRule type="cellIs" dxfId="448" priority="276" operator="lessThan">
      <formula>0.0000005</formula>
    </cfRule>
    <cfRule type="cellIs" dxfId="447" priority="277" operator="lessThan">
      <formula>0</formula>
    </cfRule>
    <cfRule type="expression" dxfId="446" priority="278">
      <formula>"&lt;0.000001"</formula>
    </cfRule>
  </conditionalFormatting>
  <conditionalFormatting sqref="F28:X31">
    <cfRule type="cellIs" dxfId="445" priority="270" operator="lessThan">
      <formula>0.0000005</formula>
    </cfRule>
    <cfRule type="cellIs" dxfId="444" priority="271" operator="lessThan">
      <formula>0</formula>
    </cfRule>
    <cfRule type="expression" dxfId="443" priority="272">
      <formula>"&lt;0.000001"</formula>
    </cfRule>
  </conditionalFormatting>
  <conditionalFormatting sqref="AA28:AA31">
    <cfRule type="cellIs" dxfId="442" priority="260" operator="lessThan">
      <formula>0.0000005</formula>
    </cfRule>
    <cfRule type="cellIs" dxfId="441" priority="261" operator="lessThan">
      <formula>0</formula>
    </cfRule>
    <cfRule type="expression" dxfId="440" priority="262">
      <formula>"&lt;0.000001"</formula>
    </cfRule>
  </conditionalFormatting>
  <conditionalFormatting sqref="AB28:AB31">
    <cfRule type="cellIs" dxfId="439" priority="257" operator="lessThan">
      <formula>0.0000005</formula>
    </cfRule>
    <cfRule type="cellIs" dxfId="438" priority="258" operator="lessThan">
      <formula>0</formula>
    </cfRule>
    <cfRule type="expression" dxfId="437" priority="259">
      <formula>"&lt;0.000001"</formula>
    </cfRule>
  </conditionalFormatting>
  <conditionalFormatting sqref="AC28:AC31">
    <cfRule type="cellIs" dxfId="436" priority="254" operator="lessThan">
      <formula>0.0000005</formula>
    </cfRule>
    <cfRule type="cellIs" dxfId="435" priority="255" operator="lessThan">
      <formula>0</formula>
    </cfRule>
    <cfRule type="expression" dxfId="434" priority="256">
      <formula>"&lt;0.000001"</formula>
    </cfRule>
  </conditionalFormatting>
  <conditionalFormatting sqref="AD28:AD31">
    <cfRule type="cellIs" dxfId="433" priority="251" operator="lessThan">
      <formula>0.0000005</formula>
    </cfRule>
    <cfRule type="cellIs" dxfId="432" priority="252" operator="lessThan">
      <formula>0</formula>
    </cfRule>
    <cfRule type="expression" dxfId="431" priority="253">
      <formula>"&lt;0.000001"</formula>
    </cfRule>
  </conditionalFormatting>
  <conditionalFormatting sqref="AE28:AE31">
    <cfRule type="cellIs" dxfId="430" priority="248" operator="lessThan">
      <formula>0.0000005</formula>
    </cfRule>
    <cfRule type="cellIs" dxfId="429" priority="249" operator="lessThan">
      <formula>0</formula>
    </cfRule>
    <cfRule type="expression" dxfId="428" priority="250">
      <formula>"&lt;0.000001"</formula>
    </cfRule>
  </conditionalFormatting>
  <conditionalFormatting sqref="AF28:AF31">
    <cfRule type="cellIs" dxfId="427" priority="245" operator="lessThan">
      <formula>0.0000005</formula>
    </cfRule>
    <cfRule type="cellIs" dxfId="426" priority="246" operator="lessThan">
      <formula>0</formula>
    </cfRule>
    <cfRule type="expression" dxfId="425" priority="247">
      <formula>"&lt;0.000001"</formula>
    </cfRule>
  </conditionalFormatting>
  <conditionalFormatting sqref="AG28:AG31">
    <cfRule type="cellIs" dxfId="424" priority="242" operator="lessThan">
      <formula>0.0000005</formula>
    </cfRule>
    <cfRule type="cellIs" dxfId="423" priority="243" operator="lessThan">
      <formula>0</formula>
    </cfRule>
    <cfRule type="expression" dxfId="422" priority="244">
      <formula>"&lt;0.000001"</formula>
    </cfRule>
  </conditionalFormatting>
  <conditionalFormatting sqref="AH28:AH31">
    <cfRule type="cellIs" dxfId="421" priority="239" operator="lessThan">
      <formula>0.0000005</formula>
    </cfRule>
    <cfRule type="cellIs" dxfId="420" priority="240" operator="lessThan">
      <formula>0</formula>
    </cfRule>
    <cfRule type="expression" dxfId="419" priority="241">
      <formula>"&lt;0.000001"</formula>
    </cfRule>
  </conditionalFormatting>
  <conditionalFormatting sqref="AI28:AI31">
    <cfRule type="cellIs" dxfId="418" priority="236" operator="lessThan">
      <formula>0.0000005</formula>
    </cfRule>
    <cfRule type="cellIs" dxfId="417" priority="237" operator="lessThan">
      <formula>0</formula>
    </cfRule>
    <cfRule type="expression" dxfId="416" priority="238">
      <formula>"&lt;0.000001"</formula>
    </cfRule>
  </conditionalFormatting>
  <conditionalFormatting sqref="AJ28:AJ31">
    <cfRule type="cellIs" dxfId="415" priority="233" operator="lessThan">
      <formula>0.0000005</formula>
    </cfRule>
    <cfRule type="cellIs" dxfId="414" priority="234" operator="lessThan">
      <formula>0</formula>
    </cfRule>
    <cfRule type="expression" dxfId="413" priority="235">
      <formula>"&lt;0.000001"</formula>
    </cfRule>
  </conditionalFormatting>
  <conditionalFormatting sqref="AK28:AK31">
    <cfRule type="cellIs" dxfId="412" priority="230" operator="lessThan">
      <formula>0.0000005</formula>
    </cfRule>
    <cfRule type="cellIs" dxfId="411" priority="231" operator="lessThan">
      <formula>0</formula>
    </cfRule>
    <cfRule type="expression" dxfId="410" priority="232">
      <formula>"&lt;0.000001"</formula>
    </cfRule>
  </conditionalFormatting>
  <conditionalFormatting sqref="AL28:AL31">
    <cfRule type="cellIs" dxfId="409" priority="227" operator="lessThan">
      <formula>0.0000005</formula>
    </cfRule>
    <cfRule type="cellIs" dxfId="408" priority="228" operator="lessThan">
      <formula>0</formula>
    </cfRule>
    <cfRule type="expression" dxfId="407" priority="229">
      <formula>"&lt;0.000001"</formula>
    </cfRule>
  </conditionalFormatting>
  <conditionalFormatting sqref="AM28:AM31">
    <cfRule type="cellIs" dxfId="406" priority="224" operator="lessThan">
      <formula>0.0000005</formula>
    </cfRule>
    <cfRule type="cellIs" dxfId="405" priority="225" operator="lessThan">
      <formula>0</formula>
    </cfRule>
    <cfRule type="expression" dxfId="404" priority="226">
      <formula>"&lt;0.000001"</formula>
    </cfRule>
  </conditionalFormatting>
  <conditionalFormatting sqref="AN28:AN31">
    <cfRule type="cellIs" dxfId="403" priority="221" operator="lessThan">
      <formula>0.0000005</formula>
    </cfRule>
    <cfRule type="cellIs" dxfId="402" priority="222" operator="lessThan">
      <formula>0</formula>
    </cfRule>
    <cfRule type="expression" dxfId="401" priority="223">
      <formula>"&lt;0.000001"</formula>
    </cfRule>
  </conditionalFormatting>
  <conditionalFormatting sqref="AO28:AO31">
    <cfRule type="cellIs" dxfId="400" priority="218" operator="lessThan">
      <formula>0.0000005</formula>
    </cfRule>
    <cfRule type="cellIs" dxfId="399" priority="219" operator="lessThan">
      <formula>0</formula>
    </cfRule>
    <cfRule type="expression" dxfId="398" priority="220">
      <formula>"&lt;0.000001"</formula>
    </cfRule>
  </conditionalFormatting>
  <conditionalFormatting sqref="AP28:AP31">
    <cfRule type="cellIs" dxfId="397" priority="215" operator="lessThan">
      <formula>0.0000005</formula>
    </cfRule>
    <cfRule type="cellIs" dxfId="396" priority="216" operator="lessThan">
      <formula>0</formula>
    </cfRule>
    <cfRule type="expression" dxfId="395" priority="217">
      <formula>"&lt;0.000001"</formula>
    </cfRule>
  </conditionalFormatting>
  <conditionalFormatting sqref="AQ28:AQ31">
    <cfRule type="cellIs" dxfId="394" priority="212" operator="lessThan">
      <formula>0.0000005</formula>
    </cfRule>
    <cfRule type="cellIs" dxfId="393" priority="213" operator="lessThan">
      <formula>0</formula>
    </cfRule>
    <cfRule type="expression" dxfId="392" priority="214">
      <formula>"&lt;0.000001"</formula>
    </cfRule>
  </conditionalFormatting>
  <conditionalFormatting sqref="AR28:AR31">
    <cfRule type="cellIs" dxfId="391" priority="209" operator="lessThan">
      <formula>0.0000005</formula>
    </cfRule>
    <cfRule type="cellIs" dxfId="390" priority="210" operator="lessThan">
      <formula>0</formula>
    </cfRule>
    <cfRule type="expression" dxfId="389" priority="211">
      <formula>"&lt;0.000001"</formula>
    </cfRule>
  </conditionalFormatting>
  <conditionalFormatting sqref="AS28:AS31">
    <cfRule type="cellIs" dxfId="388" priority="206" operator="lessThan">
      <formula>0.0000005</formula>
    </cfRule>
    <cfRule type="cellIs" dxfId="387" priority="207" operator="lessThan">
      <formula>0</formula>
    </cfRule>
    <cfRule type="expression" dxfId="386" priority="208">
      <formula>"&lt;0.000001"</formula>
    </cfRule>
  </conditionalFormatting>
  <conditionalFormatting sqref="AT28:AT31">
    <cfRule type="cellIs" dxfId="385" priority="203" operator="lessThan">
      <formula>0.0000005</formula>
    </cfRule>
    <cfRule type="cellIs" dxfId="384" priority="204" operator="lessThan">
      <formula>0</formula>
    </cfRule>
    <cfRule type="expression" dxfId="383" priority="205">
      <formula>"&lt;0.000001"</formula>
    </cfRule>
  </conditionalFormatting>
  <conditionalFormatting sqref="AU28:AU31">
    <cfRule type="cellIs" dxfId="382" priority="200" operator="lessThan">
      <formula>0.0000005</formula>
    </cfRule>
    <cfRule type="cellIs" dxfId="381" priority="201" operator="lessThan">
      <formula>0</formula>
    </cfRule>
    <cfRule type="expression" dxfId="380" priority="202">
      <formula>"&lt;0.000001"</formula>
    </cfRule>
  </conditionalFormatting>
  <conditionalFormatting sqref="AV28:AV31">
    <cfRule type="cellIs" dxfId="379" priority="197" operator="lessThan">
      <formula>0.0000005</formula>
    </cfRule>
    <cfRule type="cellIs" dxfId="378" priority="198" operator="lessThan">
      <formula>0</formula>
    </cfRule>
    <cfRule type="expression" dxfId="377" priority="199">
      <formula>"&lt;0.000001"</formula>
    </cfRule>
  </conditionalFormatting>
  <conditionalFormatting sqref="AW28:AW31">
    <cfRule type="cellIs" dxfId="376" priority="194" operator="lessThan">
      <formula>0.0000005</formula>
    </cfRule>
    <cfRule type="cellIs" dxfId="375" priority="195" operator="lessThan">
      <formula>0</formula>
    </cfRule>
    <cfRule type="expression" dxfId="374" priority="196">
      <formula>"&lt;0.000001"</formula>
    </cfRule>
  </conditionalFormatting>
  <conditionalFormatting sqref="AX28:AX31">
    <cfRule type="cellIs" dxfId="373" priority="191" operator="lessThan">
      <formula>0.0000005</formula>
    </cfRule>
    <cfRule type="cellIs" dxfId="372" priority="192" operator="lessThan">
      <formula>0</formula>
    </cfRule>
    <cfRule type="expression" dxfId="371" priority="193">
      <formula>"&lt;0.000001"</formula>
    </cfRule>
  </conditionalFormatting>
  <conditionalFormatting sqref="AY28:AY31">
    <cfRule type="cellIs" dxfId="370" priority="188" operator="lessThan">
      <formula>0.0000005</formula>
    </cfRule>
    <cfRule type="cellIs" dxfId="369" priority="189" operator="lessThan">
      <formula>0</formula>
    </cfRule>
    <cfRule type="expression" dxfId="368" priority="190">
      <formula>"&lt;0.000001"</formula>
    </cfRule>
  </conditionalFormatting>
  <conditionalFormatting sqref="AZ28:AZ31">
    <cfRule type="cellIs" dxfId="367" priority="185" operator="lessThan">
      <formula>0.0000005</formula>
    </cfRule>
    <cfRule type="cellIs" dxfId="366" priority="186" operator="lessThan">
      <formula>0</formula>
    </cfRule>
    <cfRule type="expression" dxfId="365" priority="187">
      <formula>"&lt;0.000001"</formula>
    </cfRule>
  </conditionalFormatting>
  <conditionalFormatting sqref="BA28:BA31">
    <cfRule type="cellIs" dxfId="364" priority="182" operator="lessThan">
      <formula>0.0000005</formula>
    </cfRule>
    <cfRule type="cellIs" dxfId="363" priority="183" operator="lessThan">
      <formula>0</formula>
    </cfRule>
    <cfRule type="expression" dxfId="362" priority="184">
      <formula>"&lt;0.000001"</formula>
    </cfRule>
  </conditionalFormatting>
  <conditionalFormatting sqref="BB28:BB31">
    <cfRule type="cellIs" dxfId="361" priority="179" operator="lessThan">
      <formula>0.0000005</formula>
    </cfRule>
    <cfRule type="cellIs" dxfId="360" priority="180" operator="lessThan">
      <formula>0</formula>
    </cfRule>
    <cfRule type="expression" dxfId="359" priority="181">
      <formula>"&lt;0.000001"</formula>
    </cfRule>
  </conditionalFormatting>
  <conditionalFormatting sqref="BC28:BC31">
    <cfRule type="cellIs" dxfId="358" priority="176" operator="lessThan">
      <formula>0.0000005</formula>
    </cfRule>
    <cfRule type="cellIs" dxfId="357" priority="177" operator="lessThan">
      <formula>0</formula>
    </cfRule>
    <cfRule type="expression" dxfId="356" priority="178">
      <formula>"&lt;0.000001"</formula>
    </cfRule>
  </conditionalFormatting>
  <conditionalFormatting sqref="BD28:BD31">
    <cfRule type="cellIs" dxfId="355" priority="173" operator="lessThan">
      <formula>0.0000005</formula>
    </cfRule>
    <cfRule type="cellIs" dxfId="354" priority="174" operator="lessThan">
      <formula>0</formula>
    </cfRule>
    <cfRule type="expression" dxfId="353" priority="175">
      <formula>"&lt;0.000001"</formula>
    </cfRule>
  </conditionalFormatting>
  <conditionalFormatting sqref="BE28:BE31">
    <cfRule type="cellIs" dxfId="352" priority="170" operator="lessThan">
      <formula>0.0000005</formula>
    </cfRule>
    <cfRule type="cellIs" dxfId="351" priority="171" operator="lessThan">
      <formula>0</formula>
    </cfRule>
    <cfRule type="expression" dxfId="350" priority="172">
      <formula>"&lt;0.000001"</formula>
    </cfRule>
  </conditionalFormatting>
  <conditionalFormatting sqref="BF28:BF31">
    <cfRule type="cellIs" dxfId="349" priority="167" operator="lessThan">
      <formula>0.0000005</formula>
    </cfRule>
    <cfRule type="cellIs" dxfId="348" priority="168" operator="lessThan">
      <formula>0</formula>
    </cfRule>
    <cfRule type="expression" dxfId="347" priority="169">
      <formula>"&lt;0.000001"</formula>
    </cfRule>
  </conditionalFormatting>
  <conditionalFormatting sqref="BG28:BG31">
    <cfRule type="cellIs" dxfId="346" priority="164" operator="lessThan">
      <formula>0.0000005</formula>
    </cfRule>
    <cfRule type="cellIs" dxfId="345" priority="165" operator="lessThan">
      <formula>0</formula>
    </cfRule>
    <cfRule type="expression" dxfId="344" priority="166">
      <formula>"&lt;0.000001"</formula>
    </cfRule>
  </conditionalFormatting>
  <conditionalFormatting sqref="BH28:BH31">
    <cfRule type="cellIs" dxfId="343" priority="161" operator="lessThan">
      <formula>0.0000005</formula>
    </cfRule>
    <cfRule type="cellIs" dxfId="342" priority="162" operator="lessThan">
      <formula>0</formula>
    </cfRule>
    <cfRule type="expression" dxfId="341" priority="163">
      <formula>"&lt;0.000001"</formula>
    </cfRule>
  </conditionalFormatting>
  <conditionalFormatting sqref="BI28:BI31">
    <cfRule type="cellIs" dxfId="340" priority="158" operator="lessThan">
      <formula>0.0000005</formula>
    </cfRule>
    <cfRule type="cellIs" dxfId="339" priority="159" operator="lessThan">
      <formula>0</formula>
    </cfRule>
    <cfRule type="expression" dxfId="338" priority="160">
      <formula>"&lt;0.000001"</formula>
    </cfRule>
  </conditionalFormatting>
  <conditionalFormatting sqref="BJ28:BJ31">
    <cfRule type="cellIs" dxfId="337" priority="155" operator="lessThan">
      <formula>0.0000005</formula>
    </cfRule>
    <cfRule type="cellIs" dxfId="336" priority="156" operator="lessThan">
      <formula>0</formula>
    </cfRule>
    <cfRule type="expression" dxfId="335" priority="157">
      <formula>"&lt;0.000001"</formula>
    </cfRule>
  </conditionalFormatting>
  <conditionalFormatting sqref="BK28:BK31">
    <cfRule type="cellIs" dxfId="334" priority="152" operator="lessThan">
      <formula>0.0000005</formula>
    </cfRule>
    <cfRule type="cellIs" dxfId="333" priority="153" operator="lessThan">
      <formula>0</formula>
    </cfRule>
    <cfRule type="expression" dxfId="332" priority="154">
      <formula>"&lt;0.000001"</formula>
    </cfRule>
  </conditionalFormatting>
  <conditionalFormatting sqref="BL28:BL31">
    <cfRule type="cellIs" dxfId="331" priority="149" operator="lessThan">
      <formula>0.0000005</formula>
    </cfRule>
    <cfRule type="cellIs" dxfId="330" priority="150" operator="lessThan">
      <formula>0</formula>
    </cfRule>
    <cfRule type="expression" dxfId="329" priority="151">
      <formula>"&lt;0.000001"</formula>
    </cfRule>
  </conditionalFormatting>
  <conditionalFormatting sqref="BM3:BM8">
    <cfRule type="cellIs" dxfId="328" priority="146" operator="lessThan">
      <formula>0.0000005</formula>
    </cfRule>
    <cfRule type="cellIs" dxfId="327" priority="147" operator="lessThan">
      <formula>0</formula>
    </cfRule>
    <cfRule type="expression" dxfId="326" priority="148">
      <formula>"&lt;0.000001"</formula>
    </cfRule>
  </conditionalFormatting>
  <conditionalFormatting sqref="BM35">
    <cfRule type="cellIs" dxfId="325" priority="143" operator="lessThan">
      <formula>0.0000005</formula>
    </cfRule>
    <cfRule type="cellIs" dxfId="324" priority="144" operator="lessThan">
      <formula>0</formula>
    </cfRule>
    <cfRule type="expression" dxfId="323" priority="145">
      <formula>"&lt;0.000001"</formula>
    </cfRule>
  </conditionalFormatting>
  <conditionalFormatting sqref="BM9:BM34">
    <cfRule type="cellIs" dxfId="322" priority="140" operator="lessThan">
      <formula>0.0000005</formula>
    </cfRule>
    <cfRule type="cellIs" dxfId="321" priority="141" operator="lessThan">
      <formula>0</formula>
    </cfRule>
    <cfRule type="expression" dxfId="320" priority="142">
      <formula>"&lt;0.000001"</formula>
    </cfRule>
  </conditionalFormatting>
  <conditionalFormatting sqref="F33:X35">
    <cfRule type="cellIs" dxfId="319" priority="651" operator="lessThan">
      <formula>0.0000005</formula>
    </cfRule>
    <cfRule type="cellIs" dxfId="318" priority="652" operator="lessThan">
      <formula>0</formula>
    </cfRule>
    <cfRule type="expression" dxfId="317" priority="653">
      <formula>"&lt;0.000001"</formula>
    </cfRule>
  </conditionalFormatting>
  <conditionalFormatting sqref="F7:U20">
    <cfRule type="cellIs" dxfId="316" priority="788" operator="lessThan">
      <formula>0.001</formula>
    </cfRule>
  </conditionalFormatting>
  <conditionalFormatting sqref="F7:BL20">
    <cfRule type="cellIs" dxfId="315" priority="785" operator="lessThan">
      <formula>0.0000005</formula>
    </cfRule>
    <cfRule type="cellIs" dxfId="314" priority="786" operator="lessThan">
      <formula>0</formula>
    </cfRule>
    <cfRule type="expression" dxfId="313" priority="787">
      <formula>"&lt;0.000001"</formula>
    </cfRule>
  </conditionalFormatting>
  <conditionalFormatting sqref="F32:X32">
    <cfRule type="cellIs" dxfId="312" priority="778" operator="lessThan">
      <formula>0.0000005</formula>
    </cfRule>
    <cfRule type="cellIs" dxfId="311" priority="779" operator="lessThan">
      <formula>0</formula>
    </cfRule>
    <cfRule type="expression" dxfId="310" priority="780">
      <formula>"&lt;0.000001"</formula>
    </cfRule>
  </conditionalFormatting>
  <conditionalFormatting sqref="F21:X27">
    <cfRule type="cellIs" dxfId="309" priority="397" operator="lessThan">
      <formula>0.0000005</formula>
    </cfRule>
    <cfRule type="cellIs" dxfId="308" priority="398" operator="lessThan">
      <formula>0</formula>
    </cfRule>
    <cfRule type="expression" dxfId="307" priority="399">
      <formula>"&lt;0.000001"</formula>
    </cfRule>
  </conditionalFormatting>
  <conditionalFormatting sqref="BW7:BW20">
    <cfRule type="cellIs" dxfId="306" priority="784" operator="lessThan">
      <formula>0.005</formula>
    </cfRule>
  </conditionalFormatting>
  <conditionalFormatting sqref="BT32 F32:L32">
    <cfRule type="cellIs" dxfId="305" priority="783" operator="lessThan">
      <formula>0.001</formula>
    </cfRule>
  </conditionalFormatting>
  <conditionalFormatting sqref="BT32">
    <cfRule type="cellIs" dxfId="304" priority="782" operator="lessThan">
      <formula>0.001</formula>
    </cfRule>
  </conditionalFormatting>
  <conditionalFormatting sqref="F32:U32">
    <cfRule type="cellIs" dxfId="303" priority="781" operator="lessThan">
      <formula>0.001</formula>
    </cfRule>
  </conditionalFormatting>
  <conditionalFormatting sqref="BW32">
    <cfRule type="cellIs" dxfId="302" priority="777" operator="lessThan">
      <formula>0.005</formula>
    </cfRule>
  </conditionalFormatting>
  <conditionalFormatting sqref="BL32">
    <cfRule type="cellIs" dxfId="301" priority="657" operator="lessThan">
      <formula>0.0000005</formula>
    </cfRule>
    <cfRule type="cellIs" dxfId="300" priority="658" operator="lessThan">
      <formula>0</formula>
    </cfRule>
    <cfRule type="expression" dxfId="299" priority="659">
      <formula>"&lt;0.000001"</formula>
    </cfRule>
  </conditionalFormatting>
  <conditionalFormatting sqref="BT33:BT35 F34:L35">
    <cfRule type="cellIs" dxfId="298" priority="656" operator="lessThan">
      <formula>0.001</formula>
    </cfRule>
  </conditionalFormatting>
  <conditionalFormatting sqref="BT33:BT35">
    <cfRule type="cellIs" dxfId="297" priority="655" operator="lessThan">
      <formula>0.001</formula>
    </cfRule>
  </conditionalFormatting>
  <conditionalFormatting sqref="F33:U35">
    <cfRule type="cellIs" dxfId="296" priority="654" operator="lessThan">
      <formula>0.001</formula>
    </cfRule>
  </conditionalFormatting>
  <conditionalFormatting sqref="BW33:BW35">
    <cfRule type="cellIs" dxfId="295" priority="650" operator="lessThan">
      <formula>0.005</formula>
    </cfRule>
  </conditionalFormatting>
  <conditionalFormatting sqref="BT21:BT27 F22:L27">
    <cfRule type="cellIs" dxfId="294" priority="402" operator="lessThan">
      <formula>0.001</formula>
    </cfRule>
  </conditionalFormatting>
  <conditionalFormatting sqref="BT21:BT27">
    <cfRule type="cellIs" dxfId="293" priority="401" operator="lessThan">
      <formula>0.001</formula>
    </cfRule>
  </conditionalFormatting>
  <conditionalFormatting sqref="F21:U27">
    <cfRule type="cellIs" dxfId="292" priority="400" operator="lessThan">
      <formula>0.001</formula>
    </cfRule>
  </conditionalFormatting>
  <conditionalFormatting sqref="BW21:BW27">
    <cfRule type="cellIs" dxfId="291" priority="396" operator="lessThan">
      <formula>0.005</formula>
    </cfRule>
  </conditionalFormatting>
  <conditionalFormatting sqref="Y21:Y27">
    <cfRule type="cellIs" dxfId="290" priority="393" operator="lessThan">
      <formula>0.0000005</formula>
    </cfRule>
    <cfRule type="cellIs" dxfId="289" priority="394" operator="lessThan">
      <formula>0</formula>
    </cfRule>
    <cfRule type="expression" dxfId="288" priority="395">
      <formula>"&lt;0.000001"</formula>
    </cfRule>
  </conditionalFormatting>
  <conditionalFormatting sqref="BT28:BT31 F29:L31">
    <cfRule type="cellIs" dxfId="287" priority="275" operator="lessThan">
      <formula>0.001</formula>
    </cfRule>
  </conditionalFormatting>
  <conditionalFormatting sqref="BT28:BT31">
    <cfRule type="cellIs" dxfId="286" priority="274" operator="lessThan">
      <formula>0.001</formula>
    </cfRule>
  </conditionalFormatting>
  <conditionalFormatting sqref="F28:U31">
    <cfRule type="cellIs" dxfId="285" priority="273" operator="lessThan">
      <formula>0.001</formula>
    </cfRule>
  </conditionalFormatting>
  <conditionalFormatting sqref="BW28:BW31">
    <cfRule type="cellIs" dxfId="284" priority="269" operator="lessThan">
      <formula>0.005</formula>
    </cfRule>
  </conditionalFormatting>
  <conditionalFormatting sqref="Y28:Y31">
    <cfRule type="cellIs" dxfId="283" priority="266" operator="lessThan">
      <formula>0.0000005</formula>
    </cfRule>
    <cfRule type="cellIs" dxfId="282" priority="267" operator="lessThan">
      <formula>0</formula>
    </cfRule>
    <cfRule type="expression" dxfId="281" priority="268">
      <formula>"&lt;0.000001"</formula>
    </cfRule>
  </conditionalFormatting>
  <conditionalFormatting sqref="Z28:Z31">
    <cfRule type="cellIs" dxfId="280" priority="263" operator="lessThan">
      <formula>0.0000005</formula>
    </cfRule>
    <cfRule type="cellIs" dxfId="279" priority="264" operator="lessThan">
      <formula>0</formula>
    </cfRule>
    <cfRule type="expression" dxfId="278" priority="265">
      <formula>"&lt;0.000001"</formula>
    </cfRule>
  </conditionalFormatting>
  <conditionalFormatting sqref="F41:L47 BT40:BT47">
    <cfRule type="cellIs" dxfId="277" priority="139" operator="lessThan">
      <formula>0.001</formula>
    </cfRule>
  </conditionalFormatting>
  <conditionalFormatting sqref="BT36:BT39 F36:L39">
    <cfRule type="cellIs" dxfId="276" priority="133" operator="lessThan">
      <formula>0.001</formula>
    </cfRule>
  </conditionalFormatting>
  <conditionalFormatting sqref="BT36:BT39">
    <cfRule type="cellIs" dxfId="275" priority="132" operator="lessThan">
      <formula>0.001</formula>
    </cfRule>
  </conditionalFormatting>
  <conditionalFormatting sqref="F36:U39">
    <cfRule type="cellIs" dxfId="274" priority="131" operator="lessThan">
      <formula>0.001</formula>
    </cfRule>
  </conditionalFormatting>
  <conditionalFormatting sqref="F36:X39">
    <cfRule type="cellIs" dxfId="273" priority="128" operator="lessThan">
      <formula>0.0000005</formula>
    </cfRule>
    <cfRule type="cellIs" dxfId="272" priority="129" operator="lessThan">
      <formula>0</formula>
    </cfRule>
    <cfRule type="expression" dxfId="271" priority="130">
      <formula>"&lt;0.000001"</formula>
    </cfRule>
  </conditionalFormatting>
  <conditionalFormatting sqref="BW36:BW39">
    <cfRule type="cellIs" dxfId="270" priority="127" operator="lessThan">
      <formula>0.005</formula>
    </cfRule>
  </conditionalFormatting>
  <conditionalFormatting sqref="Y36:Y39">
    <cfRule type="cellIs" dxfId="269" priority="124" operator="lessThan">
      <formula>0.0000005</formula>
    </cfRule>
    <cfRule type="cellIs" dxfId="268" priority="125" operator="lessThan">
      <formula>0</formula>
    </cfRule>
    <cfRule type="expression" dxfId="267" priority="126">
      <formula>"&lt;0.000001"</formula>
    </cfRule>
  </conditionalFormatting>
  <conditionalFormatting sqref="Z36:Z39">
    <cfRule type="cellIs" dxfId="266" priority="121" operator="lessThan">
      <formula>0.0000005</formula>
    </cfRule>
    <cfRule type="cellIs" dxfId="265" priority="122" operator="lessThan">
      <formula>0</formula>
    </cfRule>
    <cfRule type="expression" dxfId="264" priority="123">
      <formula>"&lt;0.000001"</formula>
    </cfRule>
  </conditionalFormatting>
  <conditionalFormatting sqref="AA36:AA39">
    <cfRule type="cellIs" dxfId="263" priority="118" operator="lessThan">
      <formula>0.0000005</formula>
    </cfRule>
    <cfRule type="cellIs" dxfId="262" priority="119" operator="lessThan">
      <formula>0</formula>
    </cfRule>
    <cfRule type="expression" dxfId="261" priority="120">
      <formula>"&lt;0.000001"</formula>
    </cfRule>
  </conditionalFormatting>
  <conditionalFormatting sqref="AB36:AB39">
    <cfRule type="cellIs" dxfId="260" priority="115" operator="lessThan">
      <formula>0.0000005</formula>
    </cfRule>
    <cfRule type="cellIs" dxfId="259" priority="116" operator="lessThan">
      <formula>0</formula>
    </cfRule>
    <cfRule type="expression" dxfId="258" priority="117">
      <formula>"&lt;0.000001"</formula>
    </cfRule>
  </conditionalFormatting>
  <conditionalFormatting sqref="AC36:AC39">
    <cfRule type="cellIs" dxfId="257" priority="112" operator="lessThan">
      <formula>0.0000005</formula>
    </cfRule>
    <cfRule type="cellIs" dxfId="256" priority="113" operator="lessThan">
      <formula>0</formula>
    </cfRule>
    <cfRule type="expression" dxfId="255" priority="114">
      <formula>"&lt;0.000001"</formula>
    </cfRule>
  </conditionalFormatting>
  <conditionalFormatting sqref="AD36:AD39">
    <cfRule type="cellIs" dxfId="254" priority="109" operator="lessThan">
      <formula>0.0000005</formula>
    </cfRule>
    <cfRule type="cellIs" dxfId="253" priority="110" operator="lessThan">
      <formula>0</formula>
    </cfRule>
    <cfRule type="expression" dxfId="252" priority="111">
      <formula>"&lt;0.000001"</formula>
    </cfRule>
  </conditionalFormatting>
  <conditionalFormatting sqref="AE36:AE39">
    <cfRule type="cellIs" dxfId="251" priority="106" operator="lessThan">
      <formula>0.0000005</formula>
    </cfRule>
    <cfRule type="cellIs" dxfId="250" priority="107" operator="lessThan">
      <formula>0</formula>
    </cfRule>
    <cfRule type="expression" dxfId="249" priority="108">
      <formula>"&lt;0.000001"</formula>
    </cfRule>
  </conditionalFormatting>
  <conditionalFormatting sqref="AF36:AF39">
    <cfRule type="cellIs" dxfId="248" priority="103" operator="lessThan">
      <formula>0.0000005</formula>
    </cfRule>
    <cfRule type="cellIs" dxfId="247" priority="104" operator="lessThan">
      <formula>0</formula>
    </cfRule>
    <cfRule type="expression" dxfId="246" priority="105">
      <formula>"&lt;0.000001"</formula>
    </cfRule>
  </conditionalFormatting>
  <conditionalFormatting sqref="AG36:AG39">
    <cfRule type="cellIs" dxfId="245" priority="100" operator="lessThan">
      <formula>0.0000005</formula>
    </cfRule>
    <cfRule type="cellIs" dxfId="244" priority="101" operator="lessThan">
      <formula>0</formula>
    </cfRule>
    <cfRule type="expression" dxfId="243" priority="102">
      <formula>"&lt;0.000001"</formula>
    </cfRule>
  </conditionalFormatting>
  <conditionalFormatting sqref="AH36:AH39">
    <cfRule type="cellIs" dxfId="242" priority="97" operator="lessThan">
      <formula>0.0000005</formula>
    </cfRule>
    <cfRule type="cellIs" dxfId="241" priority="98" operator="lessThan">
      <formula>0</formula>
    </cfRule>
    <cfRule type="expression" dxfId="240" priority="99">
      <formula>"&lt;0.000001"</formula>
    </cfRule>
  </conditionalFormatting>
  <conditionalFormatting sqref="AI36:AI39">
    <cfRule type="cellIs" dxfId="239" priority="94" operator="lessThan">
      <formula>0.0000005</formula>
    </cfRule>
    <cfRule type="cellIs" dxfId="238" priority="95" operator="lessThan">
      <formula>0</formula>
    </cfRule>
    <cfRule type="expression" dxfId="237" priority="96">
      <formula>"&lt;0.000001"</formula>
    </cfRule>
  </conditionalFormatting>
  <conditionalFormatting sqref="AJ36:AJ39">
    <cfRule type="cellIs" dxfId="236" priority="91" operator="lessThan">
      <formula>0.0000005</formula>
    </cfRule>
    <cfRule type="cellIs" dxfId="235" priority="92" operator="lessThan">
      <formula>0</formula>
    </cfRule>
    <cfRule type="expression" dxfId="234" priority="93">
      <formula>"&lt;0.000001"</formula>
    </cfRule>
  </conditionalFormatting>
  <conditionalFormatting sqref="AK36:AK39">
    <cfRule type="cellIs" dxfId="233" priority="88" operator="lessThan">
      <formula>0.0000005</formula>
    </cfRule>
    <cfRule type="cellIs" dxfId="232" priority="89" operator="lessThan">
      <formula>0</formula>
    </cfRule>
    <cfRule type="expression" dxfId="231" priority="90">
      <formula>"&lt;0.000001"</formula>
    </cfRule>
  </conditionalFormatting>
  <conditionalFormatting sqref="AL36:AL39">
    <cfRule type="cellIs" dxfId="230" priority="85" operator="lessThan">
      <formula>0.0000005</formula>
    </cfRule>
    <cfRule type="cellIs" dxfId="229" priority="86" operator="lessThan">
      <formula>0</formula>
    </cfRule>
    <cfRule type="expression" dxfId="228" priority="87">
      <formula>"&lt;0.000001"</formula>
    </cfRule>
  </conditionalFormatting>
  <conditionalFormatting sqref="AM36:AM39">
    <cfRule type="cellIs" dxfId="227" priority="82" operator="lessThan">
      <formula>0.0000005</formula>
    </cfRule>
    <cfRule type="cellIs" dxfId="226" priority="83" operator="lessThan">
      <formula>0</formula>
    </cfRule>
    <cfRule type="expression" dxfId="225" priority="84">
      <formula>"&lt;0.000001"</formula>
    </cfRule>
  </conditionalFormatting>
  <conditionalFormatting sqref="AN36:AN39">
    <cfRule type="cellIs" dxfId="224" priority="79" operator="lessThan">
      <formula>0.0000005</formula>
    </cfRule>
    <cfRule type="cellIs" dxfId="223" priority="80" operator="lessThan">
      <formula>0</formula>
    </cfRule>
    <cfRule type="expression" dxfId="222" priority="81">
      <formula>"&lt;0.000001"</formula>
    </cfRule>
  </conditionalFormatting>
  <conditionalFormatting sqref="AO36:AO39">
    <cfRule type="cellIs" dxfId="221" priority="76" operator="lessThan">
      <formula>0.0000005</formula>
    </cfRule>
    <cfRule type="cellIs" dxfId="220" priority="77" operator="lessThan">
      <formula>0</formula>
    </cfRule>
    <cfRule type="expression" dxfId="219" priority="78">
      <formula>"&lt;0.000001"</formula>
    </cfRule>
  </conditionalFormatting>
  <conditionalFormatting sqref="AP36:AP39">
    <cfRule type="cellIs" dxfId="218" priority="73" operator="lessThan">
      <formula>0.0000005</formula>
    </cfRule>
    <cfRule type="cellIs" dxfId="217" priority="74" operator="lessThan">
      <formula>0</formula>
    </cfRule>
    <cfRule type="expression" dxfId="216" priority="75">
      <formula>"&lt;0.000001"</formula>
    </cfRule>
  </conditionalFormatting>
  <conditionalFormatting sqref="AQ36:AQ39">
    <cfRule type="cellIs" dxfId="215" priority="70" operator="lessThan">
      <formula>0.0000005</formula>
    </cfRule>
    <cfRule type="cellIs" dxfId="214" priority="71" operator="lessThan">
      <formula>0</formula>
    </cfRule>
    <cfRule type="expression" dxfId="213" priority="72">
      <formula>"&lt;0.000001"</formula>
    </cfRule>
  </conditionalFormatting>
  <conditionalFormatting sqref="AR36:AR39">
    <cfRule type="cellIs" dxfId="212" priority="67" operator="lessThan">
      <formula>0.0000005</formula>
    </cfRule>
    <cfRule type="cellIs" dxfId="211" priority="68" operator="lessThan">
      <formula>0</formula>
    </cfRule>
    <cfRule type="expression" dxfId="210" priority="69">
      <formula>"&lt;0.000001"</formula>
    </cfRule>
  </conditionalFormatting>
  <conditionalFormatting sqref="AS36:AS39">
    <cfRule type="cellIs" dxfId="209" priority="64" operator="lessThan">
      <formula>0.0000005</formula>
    </cfRule>
    <cfRule type="cellIs" dxfId="208" priority="65" operator="lessThan">
      <formula>0</formula>
    </cfRule>
    <cfRule type="expression" dxfId="207" priority="66">
      <formula>"&lt;0.000001"</formula>
    </cfRule>
  </conditionalFormatting>
  <conditionalFormatting sqref="AT36:AT39">
    <cfRule type="cellIs" dxfId="206" priority="61" operator="lessThan">
      <formula>0.0000005</formula>
    </cfRule>
    <cfRule type="cellIs" dxfId="205" priority="62" operator="lessThan">
      <formula>0</formula>
    </cfRule>
    <cfRule type="expression" dxfId="204" priority="63">
      <formula>"&lt;0.000001"</formula>
    </cfRule>
  </conditionalFormatting>
  <conditionalFormatting sqref="AU36:AU39">
    <cfRule type="cellIs" dxfId="203" priority="58" operator="lessThan">
      <formula>0.0000005</formula>
    </cfRule>
    <cfRule type="cellIs" dxfId="202" priority="59" operator="lessThan">
      <formula>0</formula>
    </cfRule>
    <cfRule type="expression" dxfId="201" priority="60">
      <formula>"&lt;0.000001"</formula>
    </cfRule>
  </conditionalFormatting>
  <conditionalFormatting sqref="AV36:AV39">
    <cfRule type="cellIs" dxfId="200" priority="55" operator="lessThan">
      <formula>0.0000005</formula>
    </cfRule>
    <cfRule type="cellIs" dxfId="199" priority="56" operator="lessThan">
      <formula>0</formula>
    </cfRule>
    <cfRule type="expression" dxfId="198" priority="57">
      <formula>"&lt;0.000001"</formula>
    </cfRule>
  </conditionalFormatting>
  <conditionalFormatting sqref="AW36:AW39">
    <cfRule type="cellIs" dxfId="197" priority="52" operator="lessThan">
      <formula>0.0000005</formula>
    </cfRule>
    <cfRule type="cellIs" dxfId="196" priority="53" operator="lessThan">
      <formula>0</formula>
    </cfRule>
    <cfRule type="expression" dxfId="195" priority="54">
      <formula>"&lt;0.000001"</formula>
    </cfRule>
  </conditionalFormatting>
  <conditionalFormatting sqref="AX36:AX39">
    <cfRule type="cellIs" dxfId="194" priority="49" operator="lessThan">
      <formula>0.0000005</formula>
    </cfRule>
    <cfRule type="cellIs" dxfId="193" priority="50" operator="lessThan">
      <formula>0</formula>
    </cfRule>
    <cfRule type="expression" dxfId="192" priority="51">
      <formula>"&lt;0.000001"</formula>
    </cfRule>
  </conditionalFormatting>
  <conditionalFormatting sqref="AY36:AY39">
    <cfRule type="cellIs" dxfId="191" priority="46" operator="lessThan">
      <formula>0.0000005</formula>
    </cfRule>
    <cfRule type="cellIs" dxfId="190" priority="47" operator="lessThan">
      <formula>0</formula>
    </cfRule>
    <cfRule type="expression" dxfId="189" priority="48">
      <formula>"&lt;0.000001"</formula>
    </cfRule>
  </conditionalFormatting>
  <conditionalFormatting sqref="AZ36:AZ39">
    <cfRule type="cellIs" dxfId="188" priority="43" operator="lessThan">
      <formula>0.0000005</formula>
    </cfRule>
    <cfRule type="cellIs" dxfId="187" priority="44" operator="lessThan">
      <formula>0</formula>
    </cfRule>
    <cfRule type="expression" dxfId="186" priority="45">
      <formula>"&lt;0.000001"</formula>
    </cfRule>
  </conditionalFormatting>
  <conditionalFormatting sqref="BA36:BA39">
    <cfRule type="cellIs" dxfId="185" priority="40" operator="lessThan">
      <formula>0.0000005</formula>
    </cfRule>
    <cfRule type="cellIs" dxfId="184" priority="41" operator="lessThan">
      <formula>0</formula>
    </cfRule>
    <cfRule type="expression" dxfId="183" priority="42">
      <formula>"&lt;0.000001"</formula>
    </cfRule>
  </conditionalFormatting>
  <conditionalFormatting sqref="BB36:BB39">
    <cfRule type="cellIs" dxfId="182" priority="37" operator="lessThan">
      <formula>0.0000005</formula>
    </cfRule>
    <cfRule type="cellIs" dxfId="181" priority="38" operator="lessThan">
      <formula>0</formula>
    </cfRule>
    <cfRule type="expression" dxfId="180" priority="39">
      <formula>"&lt;0.000001"</formula>
    </cfRule>
  </conditionalFormatting>
  <conditionalFormatting sqref="BC36:BC39">
    <cfRule type="cellIs" dxfId="179" priority="34" operator="lessThan">
      <formula>0.0000005</formula>
    </cfRule>
    <cfRule type="cellIs" dxfId="178" priority="35" operator="lessThan">
      <formula>0</formula>
    </cfRule>
    <cfRule type="expression" dxfId="177" priority="36">
      <formula>"&lt;0.000001"</formula>
    </cfRule>
  </conditionalFormatting>
  <conditionalFormatting sqref="BD36:BD39">
    <cfRule type="cellIs" dxfId="176" priority="31" operator="lessThan">
      <formula>0.0000005</formula>
    </cfRule>
    <cfRule type="cellIs" dxfId="175" priority="32" operator="lessThan">
      <formula>0</formula>
    </cfRule>
    <cfRule type="expression" dxfId="174" priority="33">
      <formula>"&lt;0.000001"</formula>
    </cfRule>
  </conditionalFormatting>
  <conditionalFormatting sqref="BE36:BE39">
    <cfRule type="cellIs" dxfId="173" priority="28" operator="lessThan">
      <formula>0.0000005</formula>
    </cfRule>
    <cfRule type="cellIs" dxfId="172" priority="29" operator="lessThan">
      <formula>0</formula>
    </cfRule>
    <cfRule type="expression" dxfId="171" priority="30">
      <formula>"&lt;0.000001"</formula>
    </cfRule>
  </conditionalFormatting>
  <conditionalFormatting sqref="BF36:BF39">
    <cfRule type="cellIs" dxfId="170" priority="25" operator="lessThan">
      <formula>0.0000005</formula>
    </cfRule>
    <cfRule type="cellIs" dxfId="169" priority="26" operator="lessThan">
      <formula>0</formula>
    </cfRule>
    <cfRule type="expression" dxfId="168" priority="27">
      <formula>"&lt;0.000001"</formula>
    </cfRule>
  </conditionalFormatting>
  <conditionalFormatting sqref="BG36:BG39">
    <cfRule type="cellIs" dxfId="167" priority="22" operator="lessThan">
      <formula>0.0000005</formula>
    </cfRule>
    <cfRule type="cellIs" dxfId="166" priority="23" operator="lessThan">
      <formula>0</formula>
    </cfRule>
    <cfRule type="expression" dxfId="165" priority="24">
      <formula>"&lt;0.000001"</formula>
    </cfRule>
  </conditionalFormatting>
  <conditionalFormatting sqref="BH36:BH39">
    <cfRule type="cellIs" dxfId="164" priority="19" operator="lessThan">
      <formula>0.0000005</formula>
    </cfRule>
    <cfRule type="cellIs" dxfId="163" priority="20" operator="lessThan">
      <formula>0</formula>
    </cfRule>
    <cfRule type="expression" dxfId="162" priority="21">
      <formula>"&lt;0.000001"</formula>
    </cfRule>
  </conditionalFormatting>
  <conditionalFormatting sqref="BI36:BI39">
    <cfRule type="cellIs" dxfId="161" priority="16" operator="lessThan">
      <formula>0.0000005</formula>
    </cfRule>
    <cfRule type="cellIs" dxfId="160" priority="17" operator="lessThan">
      <formula>0</formula>
    </cfRule>
    <cfRule type="expression" dxfId="159" priority="18">
      <formula>"&lt;0.000001"</formula>
    </cfRule>
  </conditionalFormatting>
  <conditionalFormatting sqref="BJ36:BJ39">
    <cfRule type="cellIs" dxfId="158" priority="13" operator="lessThan">
      <formula>0.0000005</formula>
    </cfRule>
    <cfRule type="cellIs" dxfId="157" priority="14" operator="lessThan">
      <formula>0</formula>
    </cfRule>
    <cfRule type="expression" dxfId="156" priority="15">
      <formula>"&lt;0.000001"</formula>
    </cfRule>
  </conditionalFormatting>
  <conditionalFormatting sqref="BK36:BK39">
    <cfRule type="cellIs" dxfId="155" priority="10" operator="lessThan">
      <formula>0.0000005</formula>
    </cfRule>
    <cfRule type="cellIs" dxfId="154" priority="11" operator="lessThan">
      <formula>0</formula>
    </cfRule>
    <cfRule type="expression" dxfId="153" priority="12">
      <formula>"&lt;0.000001"</formula>
    </cfRule>
  </conditionalFormatting>
  <conditionalFormatting sqref="BL36:BL39">
    <cfRule type="cellIs" dxfId="152" priority="7" operator="lessThan">
      <formula>0.0000005</formula>
    </cfRule>
    <cfRule type="cellIs" dxfId="151" priority="8" operator="lessThan">
      <formula>0</formula>
    </cfRule>
    <cfRule type="expression" dxfId="150" priority="9">
      <formula>"&lt;0.000001"</formula>
    </cfRule>
  </conditionalFormatting>
  <conditionalFormatting sqref="BM36:BM41">
    <cfRule type="cellIs" dxfId="149" priority="4" operator="lessThan">
      <formula>0.0000005</formula>
    </cfRule>
    <cfRule type="cellIs" dxfId="148" priority="5" operator="lessThan">
      <formula>0</formula>
    </cfRule>
    <cfRule type="expression" dxfId="147" priority="6">
      <formula>"&lt;0.000001"</formula>
    </cfRule>
  </conditionalFormatting>
  <conditionalFormatting sqref="BM42:BM47">
    <cfRule type="cellIs" dxfId="146" priority="1" operator="lessThan">
      <formula>0.0000005</formula>
    </cfRule>
    <cfRule type="cellIs" dxfId="145" priority="2" operator="lessThan">
      <formula>0</formula>
    </cfRule>
    <cfRule type="expression" dxfId="144" priority="3">
      <formula>"&lt;0.000001"</formula>
    </cfRule>
  </conditionalFormatting>
  <conditionalFormatting sqref="F40:U47">
    <cfRule type="cellIs" dxfId="143" priority="138" operator="lessThan">
      <formula>0.001</formula>
    </cfRule>
  </conditionalFormatting>
  <conditionalFormatting sqref="F40:BL47">
    <cfRule type="cellIs" dxfId="142" priority="135" operator="lessThan">
      <formula>0.0000005</formula>
    </cfRule>
    <cfRule type="cellIs" dxfId="141" priority="136" operator="lessThan">
      <formula>0</formula>
    </cfRule>
    <cfRule type="expression" dxfId="140" priority="137">
      <formula>"&lt;0.000001"</formula>
    </cfRule>
  </conditionalFormatting>
  <conditionalFormatting sqref="BW40:BW47">
    <cfRule type="cellIs" dxfId="139" priority="134" operator="lessThan">
      <formula>0.005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"/>
  <sheetViews>
    <sheetView workbookViewId="0">
      <selection activeCell="A3" sqref="A3:XFD14"/>
    </sheetView>
  </sheetViews>
  <sheetFormatPr defaultRowHeight="11.25" x14ac:dyDescent="0.3"/>
  <cols>
    <col min="1" max="16384" width="9" style="23"/>
  </cols>
  <sheetData>
    <row r="1" spans="1:109" ht="22.5" x14ac:dyDescent="0.2">
      <c r="A1" s="1"/>
      <c r="B1" s="1"/>
      <c r="C1" s="1"/>
      <c r="D1" s="1"/>
      <c r="E1" s="3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5" t="s">
        <v>19</v>
      </c>
      <c r="Y1" s="5" t="s">
        <v>20</v>
      </c>
      <c r="Z1" s="5" t="s">
        <v>21</v>
      </c>
      <c r="AA1" s="5" t="s">
        <v>22</v>
      </c>
      <c r="AB1" s="5" t="s">
        <v>23</v>
      </c>
      <c r="AC1" s="5" t="s">
        <v>24</v>
      </c>
      <c r="AD1" s="5" t="s">
        <v>25</v>
      </c>
      <c r="AE1" s="5" t="s">
        <v>26</v>
      </c>
      <c r="AF1" s="5" t="s">
        <v>27</v>
      </c>
      <c r="AG1" s="5" t="s">
        <v>28</v>
      </c>
      <c r="AH1" s="5" t="s">
        <v>29</v>
      </c>
      <c r="AI1" s="5" t="s">
        <v>30</v>
      </c>
      <c r="AJ1" s="5" t="s">
        <v>31</v>
      </c>
      <c r="AK1" s="5" t="s">
        <v>32</v>
      </c>
      <c r="AL1" s="5" t="s">
        <v>33</v>
      </c>
      <c r="AM1" s="5" t="s">
        <v>34</v>
      </c>
      <c r="AN1" s="5" t="s">
        <v>35</v>
      </c>
      <c r="AO1" s="5" t="s">
        <v>36</v>
      </c>
      <c r="AP1" s="5" t="s">
        <v>37</v>
      </c>
      <c r="AQ1" s="5" t="s">
        <v>38</v>
      </c>
      <c r="AR1" s="5" t="s">
        <v>39</v>
      </c>
      <c r="AS1" s="5" t="s">
        <v>40</v>
      </c>
      <c r="AT1" s="5" t="s">
        <v>41</v>
      </c>
      <c r="AU1" s="5" t="s">
        <v>42</v>
      </c>
      <c r="AV1" s="5" t="s">
        <v>43</v>
      </c>
      <c r="AW1" s="5" t="s">
        <v>44</v>
      </c>
      <c r="AX1" s="5" t="s">
        <v>45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56</v>
      </c>
      <c r="BJ1" s="5" t="s">
        <v>57</v>
      </c>
      <c r="BK1" s="5" t="s">
        <v>58</v>
      </c>
      <c r="BL1" s="5" t="s">
        <v>59</v>
      </c>
      <c r="BM1" s="5"/>
      <c r="BN1" s="6" t="s">
        <v>60</v>
      </c>
      <c r="BO1" s="7"/>
      <c r="BP1" s="8" t="s">
        <v>61</v>
      </c>
      <c r="BQ1" s="9" t="s">
        <v>62</v>
      </c>
      <c r="BR1" s="9" t="s">
        <v>63</v>
      </c>
      <c r="BS1" s="9" t="s">
        <v>64</v>
      </c>
      <c r="BT1" s="9" t="s">
        <v>65</v>
      </c>
      <c r="BU1" s="9" t="s">
        <v>66</v>
      </c>
      <c r="BV1" s="9" t="s">
        <v>67</v>
      </c>
      <c r="BW1" s="9" t="s">
        <v>68</v>
      </c>
      <c r="BX1" s="10"/>
      <c r="BY1" s="11" t="s">
        <v>69</v>
      </c>
      <c r="BZ1" s="9" t="s">
        <v>64</v>
      </c>
      <c r="CA1" s="9" t="s">
        <v>65</v>
      </c>
      <c r="CB1" s="9" t="s">
        <v>70</v>
      </c>
      <c r="CC1" s="9" t="s">
        <v>70</v>
      </c>
      <c r="CD1" s="9" t="s">
        <v>66</v>
      </c>
      <c r="CE1" s="9" t="s">
        <v>71</v>
      </c>
      <c r="CF1" s="9" t="s">
        <v>72</v>
      </c>
      <c r="CG1" s="9" t="s">
        <v>73</v>
      </c>
      <c r="CH1" s="9" t="s">
        <v>74</v>
      </c>
      <c r="CI1" s="9" t="s">
        <v>75</v>
      </c>
      <c r="CJ1" s="9" t="s">
        <v>76</v>
      </c>
      <c r="CK1" s="10"/>
      <c r="CL1" s="11" t="s">
        <v>77</v>
      </c>
      <c r="CM1" s="9" t="s">
        <v>64</v>
      </c>
      <c r="CN1" s="9" t="s">
        <v>65</v>
      </c>
      <c r="CO1" s="9" t="s">
        <v>78</v>
      </c>
      <c r="CP1" s="9" t="s">
        <v>66</v>
      </c>
      <c r="CQ1" s="9" t="s">
        <v>71</v>
      </c>
      <c r="CR1" s="9" t="s">
        <v>73</v>
      </c>
      <c r="CS1" s="9" t="s">
        <v>74</v>
      </c>
      <c r="CT1" s="9" t="s">
        <v>75</v>
      </c>
      <c r="CU1" s="9" t="s">
        <v>79</v>
      </c>
      <c r="CV1" s="10"/>
      <c r="CW1" s="11" t="s">
        <v>80</v>
      </c>
      <c r="CX1" s="9" t="s">
        <v>64</v>
      </c>
      <c r="CY1" s="9" t="s">
        <v>65</v>
      </c>
      <c r="CZ1" s="9" t="s">
        <v>78</v>
      </c>
      <c r="DA1" s="9" t="s">
        <v>71</v>
      </c>
      <c r="DB1" s="9" t="s">
        <v>74</v>
      </c>
      <c r="DC1" s="9" t="s">
        <v>75</v>
      </c>
      <c r="DD1" s="9" t="s">
        <v>73</v>
      </c>
      <c r="DE1" s="9" t="s">
        <v>79</v>
      </c>
    </row>
    <row r="2" spans="1:109" x14ac:dyDescent="0.2">
      <c r="A2" s="1"/>
      <c r="B2" s="1"/>
      <c r="C2" s="1"/>
      <c r="D2" s="1"/>
      <c r="E2" s="2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24"/>
      <c r="BO2" s="25"/>
      <c r="BP2" s="26"/>
      <c r="BQ2" s="9" t="str">
        <f>Temperature</f>
        <v>°C</v>
      </c>
      <c r="BR2" s="9" t="str">
        <f>Pressure</f>
        <v>kPa (abs)</v>
      </c>
      <c r="BS2" s="9" t="str">
        <f>MolFlow</f>
        <v>kmol/h</v>
      </c>
      <c r="BT2" s="9" t="str">
        <f>MassFlow</f>
        <v>kg/h</v>
      </c>
      <c r="BU2" s="9" t="str">
        <f>MolW</f>
        <v>kg/kmol</v>
      </c>
      <c r="BV2" s="9" t="str">
        <f>MassEnthalpy</f>
        <v>kJ/kg</v>
      </c>
      <c r="BW2" s="9" t="s">
        <v>81</v>
      </c>
      <c r="BX2" s="10"/>
      <c r="BY2" s="10"/>
      <c r="BZ2" s="9" t="str">
        <f>MolFlow</f>
        <v>kmol/h</v>
      </c>
      <c r="CA2" s="9" t="str">
        <f>MassFlow</f>
        <v>kg/h</v>
      </c>
      <c r="CB2" s="9" t="s">
        <v>82</v>
      </c>
      <c r="CC2" s="9" t="s">
        <v>83</v>
      </c>
      <c r="CD2" s="9" t="str">
        <f>MolFlow</f>
        <v>kmol/h</v>
      </c>
      <c r="CE2" s="9" t="str">
        <f>Density</f>
        <v xml:space="preserve">kg/m3 </v>
      </c>
      <c r="CF2" s="9" t="s">
        <v>81</v>
      </c>
      <c r="CG2" s="9" t="str">
        <f>MassCp</f>
        <v>kJ/kg.°C</v>
      </c>
      <c r="CH2" s="9" t="str">
        <f>Viscosity</f>
        <v>mPa.s (cP)</v>
      </c>
      <c r="CI2" s="9" t="str">
        <f>ThermalCond</f>
        <v>W/m.K</v>
      </c>
      <c r="CJ2" s="9" t="s">
        <v>81</v>
      </c>
      <c r="CK2" s="10"/>
      <c r="CL2" s="10"/>
      <c r="CM2" s="9" t="str">
        <f>MolFlow</f>
        <v>kmol/h</v>
      </c>
      <c r="CN2" s="9" t="str">
        <f>MassFlow</f>
        <v>kg/h</v>
      </c>
      <c r="CO2" s="9" t="str">
        <f>ActFlow</f>
        <v>m3/h</v>
      </c>
      <c r="CP2" s="9" t="str">
        <f>MolW</f>
        <v>kg/kmol</v>
      </c>
      <c r="CQ2" s="9" t="str">
        <f>Density</f>
        <v xml:space="preserve">kg/m3 </v>
      </c>
      <c r="CR2" s="9" t="str">
        <f>MassCp</f>
        <v>kJ/kg.°C</v>
      </c>
      <c r="CS2" s="9" t="str">
        <f>Viscosity</f>
        <v>mPa.s (cP)</v>
      </c>
      <c r="CT2" s="9" t="str">
        <f>ThermalCond</f>
        <v>W/m.K</v>
      </c>
      <c r="CU2" s="9" t="str">
        <f>SurfTension</f>
        <v>dyne/cm</v>
      </c>
      <c r="CV2" s="10"/>
      <c r="CW2" s="10"/>
      <c r="CX2" s="9" t="str">
        <f>MolFlow</f>
        <v>kmol/h</v>
      </c>
      <c r="CY2" s="9" t="str">
        <f>MassFlow</f>
        <v>kg/h</v>
      </c>
      <c r="CZ2" s="9" t="str">
        <f>ActFlow</f>
        <v>m3/h</v>
      </c>
      <c r="DA2" s="9" t="str">
        <f>Density</f>
        <v xml:space="preserve">kg/m3 </v>
      </c>
      <c r="DB2" s="9" t="str">
        <f>Viscosity</f>
        <v>mPa.s (cP)</v>
      </c>
      <c r="DC2" s="9" t="str">
        <f>ThermalCond</f>
        <v>W/m.K</v>
      </c>
      <c r="DD2" s="9" t="str">
        <f>MassCp</f>
        <v>kJ/kg.°C</v>
      </c>
      <c r="DE2" s="9" t="str">
        <f>SurfTension</f>
        <v>dyne/cm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2020-05-18T03:07:01Z</dcterms:created>
  <dcterms:modified xsi:type="dcterms:W3CDTF">2020-05-18T03:09:53Z</dcterms:modified>
</cp:coreProperties>
</file>