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20" windowHeight="11640" activeTab="1"/>
  </bookViews>
  <sheets>
    <sheet name="Calc-1" sheetId="28" r:id="rId1"/>
    <sheet name="Calc_Case 1b" sheetId="29" r:id="rId2"/>
    <sheet name="Nozzle_Case 1b" sheetId="18" r:id="rId3"/>
  </sheets>
  <externalReferences>
    <externalReference r:id="rId4"/>
    <externalReference r:id="rId5"/>
    <externalReference r:id="rId6"/>
  </externalReferences>
  <definedNames>
    <definedName name="_small" localSheetId="2">#REF!</definedName>
    <definedName name="ActGasFlow">[1]Data!$B$22</definedName>
    <definedName name="ar" localSheetId="2">#REF!</definedName>
    <definedName name="Base" localSheetId="2">#REF!</definedName>
    <definedName name="ComponentData">[2]CompData!$G$11:$IH$56</definedName>
    <definedName name="ComponentNames">[1]CompData!$C$12:$F$56</definedName>
    <definedName name="CompStreamID">[2]CompData!$G$11:$IH$11</definedName>
    <definedName name="den_l" localSheetId="2">#REF!</definedName>
    <definedName name="den_v" localSheetId="2">#REF!</definedName>
    <definedName name="dll" localSheetId="2">#REF!</definedName>
    <definedName name="Enthalpy">[1]Data!$B$28</definedName>
    <definedName name="Excel_BuiltIn__FilterDatabase_4" localSheetId="1">#REF!</definedName>
    <definedName name="Excel_BuiltIn__FilterDatabase_4" localSheetId="2">#REF!</definedName>
    <definedName name="Excel_BuiltIn_Print_Titles_4" localSheetId="1">#REF!</definedName>
    <definedName name="Excel_BuiltIn_Print_Titles_4" localSheetId="2">#REF!</definedName>
    <definedName name="HeatCapacityMass">[1]Data!$B$38</definedName>
    <definedName name="HeatingValue">[1]Data!$B$45</definedName>
    <definedName name="id_small" localSheetId="2">#REF!</definedName>
    <definedName name="LinesizeUOM" localSheetId="1">#REF!</definedName>
    <definedName name="LinesizeUOM">#REF!</definedName>
    <definedName name="MassDensity">[1]Data!$B$19</definedName>
    <definedName name="MassFlow">[1]Data!$B$33</definedName>
    <definedName name="MolarFlow">[1]Data!$B$32</definedName>
    <definedName name="p" localSheetId="2">#REF!</definedName>
    <definedName name="P_PSI" localSheetId="2">#REF!</definedName>
    <definedName name="PABS">[2]Data!$B$2</definedName>
    <definedName name="Pack_h" localSheetId="2">#REF!</definedName>
    <definedName name="Pressure">[1]Data!$B$8</definedName>
    <definedName name="_xlnm.Print_Area" localSheetId="1">'Calc_Case 1b'!$A$1:$AW$71</definedName>
    <definedName name="_xlnm.Print_Area" localSheetId="0">'Calc-1'!$A$1:$P$65</definedName>
    <definedName name="_xlnm.Print_Area" localSheetId="2">'Nozzle_Case 1b'!$A$1:$AV$72</definedName>
    <definedName name="Qll" localSheetId="2">#REF!</definedName>
    <definedName name="Qv" localSheetId="2">#REF!</definedName>
    <definedName name="rate_l" localSheetId="2">#REF!</definedName>
    <definedName name="StdGasFlow">[1]Data!$B$23</definedName>
    <definedName name="StreamData">[2]Data!$D$5:$IE$53</definedName>
    <definedName name="StreamID">[2]Data!$D$5:$IE$5</definedName>
    <definedName name="Temperature">[1]Data!$B$6</definedName>
    <definedName name="ThermalConductivity">[1]Data!$B$34</definedName>
    <definedName name="TL_oth" localSheetId="2">#REF!</definedName>
    <definedName name="V" localSheetId="2">#REF!</definedName>
    <definedName name="V_DES" localSheetId="2">#REF!</definedName>
    <definedName name="Vbv" localSheetId="2">#REF!</definedName>
    <definedName name="Vcl" localSheetId="2">#REF!</definedName>
    <definedName name="Vcv" localSheetId="2">#REF!</definedName>
    <definedName name="Vdhl" localSheetId="2">#REF!</definedName>
    <definedName name="Vdl" localSheetId="2">#REF!</definedName>
    <definedName name="Vdll" localSheetId="2">#REF!</definedName>
    <definedName name="Vh" localSheetId="2">'[3]100'!#REF!</definedName>
    <definedName name="vis_l" localSheetId="2">#REF!</definedName>
    <definedName name="vis_v" localSheetId="2">#REF!</definedName>
    <definedName name="Viscosity">[1]Data!$B$39</definedName>
    <definedName name="Vpack" localSheetId="2">#REF!</definedName>
  </definedNames>
  <calcPr calcId="152511"/>
</workbook>
</file>

<file path=xl/calcChain.xml><?xml version="1.0" encoding="utf-8"?>
<calcChain xmlns="http://schemas.openxmlformats.org/spreadsheetml/2006/main">
  <c r="AH43" i="18" l="1"/>
  <c r="AK43" i="18"/>
  <c r="AK41" i="18"/>
  <c r="X13" i="29" l="1"/>
  <c r="AG46" i="29" l="1"/>
  <c r="AG45" i="29"/>
  <c r="L18" i="18" l="1"/>
  <c r="X14" i="29" l="1"/>
  <c r="N45" i="29" l="1"/>
  <c r="N23" i="29" l="1"/>
  <c r="L20" i="18" s="1"/>
  <c r="AH52" i="29"/>
  <c r="AH39" i="29"/>
  <c r="I16" i="29"/>
  <c r="AH29" i="18"/>
  <c r="AK29" i="18"/>
  <c r="AN29" i="18"/>
  <c r="AH31" i="18"/>
  <c r="AK31" i="18"/>
  <c r="AN31" i="18"/>
  <c r="K31" i="18"/>
  <c r="K29" i="18"/>
  <c r="N31" i="18"/>
  <c r="N29" i="18"/>
  <c r="Q31" i="18"/>
  <c r="Q29" i="18"/>
  <c r="T57" i="29" l="1"/>
  <c r="N28" i="29"/>
  <c r="N32" i="29" s="1"/>
  <c r="N24" i="29"/>
  <c r="N49" i="29" l="1"/>
  <c r="N51" i="29"/>
  <c r="N21" i="29"/>
  <c r="N22" i="29" s="1"/>
  <c r="N42" i="29" s="1"/>
  <c r="L13" i="18"/>
  <c r="AB23" i="29"/>
  <c r="N40" i="29" s="1"/>
  <c r="N25" i="29" l="1"/>
  <c r="I14" i="29"/>
  <c r="L15" i="18"/>
  <c r="N41" i="29"/>
  <c r="N46" i="29" s="1"/>
  <c r="L57" i="29" l="1"/>
  <c r="L59" i="29" s="1"/>
  <c r="AG48" i="29"/>
  <c r="N53" i="29"/>
  <c r="AG50" i="29"/>
  <c r="N48" i="29"/>
  <c r="AG52" i="29" l="1"/>
  <c r="AG35" i="29"/>
  <c r="AG37" i="29"/>
  <c r="AG34" i="29"/>
  <c r="AG33" i="29"/>
  <c r="AB24" i="29"/>
  <c r="AB25" i="29" s="1"/>
  <c r="AG39" i="29" l="1"/>
  <c r="AP13" i="18" l="1"/>
  <c r="AP14" i="18" s="1"/>
  <c r="K61" i="18"/>
  <c r="K60" i="18"/>
  <c r="K59" i="18"/>
  <c r="K55" i="18"/>
  <c r="K51" i="18"/>
  <c r="K49" i="18"/>
  <c r="K56" i="18"/>
  <c r="K54" i="18"/>
  <c r="K50" i="18"/>
  <c r="AP21" i="18"/>
  <c r="AP19" i="18"/>
  <c r="AA16" i="18"/>
  <c r="AA14" i="18"/>
  <c r="AP15" i="18" l="1"/>
  <c r="AP16" i="18" s="1"/>
  <c r="AA20" i="18"/>
  <c r="AA21" i="18" s="1"/>
  <c r="AK33" i="18" s="1"/>
  <c r="L14" i="18"/>
  <c r="L19" i="18"/>
  <c r="AA18" i="18"/>
  <c r="AA19" i="18" s="1"/>
  <c r="AH40" i="18" l="1"/>
  <c r="Q61" i="18"/>
  <c r="AK45" i="18"/>
  <c r="Q60" i="18" s="1"/>
  <c r="L16" i="18"/>
  <c r="L21" i="18"/>
  <c r="AH28" i="18"/>
  <c r="AK35" i="18" s="1"/>
  <c r="Q55" i="18" s="1"/>
  <c r="AH33" i="18"/>
  <c r="AN33" i="18"/>
  <c r="AH45" i="18"/>
  <c r="Q59" i="18" s="1"/>
  <c r="K33" i="18" l="1"/>
  <c r="Q33" i="18"/>
  <c r="K28" i="18"/>
  <c r="N33" i="18"/>
  <c r="AN35" i="18"/>
  <c r="Q56" i="18" s="1"/>
  <c r="AH35" i="18"/>
  <c r="Q54" i="18" s="1"/>
  <c r="K35" i="18" l="1"/>
  <c r="Q49" i="18" s="1"/>
  <c r="N35" i="18"/>
  <c r="Q50" i="18" s="1"/>
  <c r="Q35" i="18"/>
  <c r="Q51" i="18" s="1"/>
</calcChain>
</file>

<file path=xl/comments1.xml><?xml version="1.0" encoding="utf-8"?>
<comments xmlns="http://schemas.openxmlformats.org/spreadsheetml/2006/main">
  <authors>
    <author>Sachin</author>
  </authors>
  <commentList>
    <comment ref="I13" authorId="0">
      <text>
        <r>
          <rPr>
            <b/>
            <sz val="9"/>
            <color indexed="81"/>
            <rFont val="Tahoma"/>
            <family val="2"/>
          </rPr>
          <t>Sachin:</t>
        </r>
        <r>
          <rPr>
            <sz val="9"/>
            <color indexed="81"/>
            <rFont val="Tahoma"/>
            <family val="2"/>
          </rPr>
          <t xml:space="preserve">
5 vol% of Liquid Flow rate  i.e  5% of 27000 BPD
</t>
        </r>
      </text>
    </comment>
    <comment ref="N47" authorId="0">
      <text>
        <r>
          <rPr>
            <b/>
            <sz val="9"/>
            <color indexed="81"/>
            <rFont val="Tahoma"/>
            <family val="2"/>
          </rPr>
          <t>Sachin:</t>
        </r>
        <r>
          <rPr>
            <sz val="9"/>
            <color indexed="81"/>
            <rFont val="Tahoma"/>
            <family val="2"/>
          </rPr>
          <t xml:space="preserve">
Rounded up to nearest multiple of 4</t>
        </r>
      </text>
    </comment>
  </commentList>
</comments>
</file>

<file path=xl/sharedStrings.xml><?xml version="1.0" encoding="utf-8"?>
<sst xmlns="http://schemas.openxmlformats.org/spreadsheetml/2006/main" count="389" uniqueCount="169">
  <si>
    <t>JOB No:</t>
  </si>
  <si>
    <t>JOB NAME :</t>
  </si>
  <si>
    <t>CLIENT :</t>
  </si>
  <si>
    <t>CALCULATION SHEET - VESSEL SIZING</t>
  </si>
  <si>
    <t>1. Objective</t>
  </si>
  <si>
    <t>a. Inlet</t>
  </si>
  <si>
    <t>b. Gas Outlet</t>
  </si>
  <si>
    <t>c. Liquid Outlet</t>
  </si>
  <si>
    <t>2. Basis / Assumptions:</t>
  </si>
  <si>
    <t>1. Input :</t>
  </si>
  <si>
    <t>=</t>
  </si>
  <si>
    <t>kg/h</t>
  </si>
  <si>
    <t>BPD</t>
  </si>
  <si>
    <t>Flowrate</t>
  </si>
  <si>
    <t>cP</t>
  </si>
  <si>
    <t>Density</t>
  </si>
  <si>
    <t>kg/m3</t>
  </si>
  <si>
    <t>Liquid Volume Flowrate</t>
  </si>
  <si>
    <t>MMSCFD</t>
  </si>
  <si>
    <t>MW</t>
  </si>
  <si>
    <t>Gas :</t>
  </si>
  <si>
    <t>Liquid :</t>
  </si>
  <si>
    <t>Gas Volume Flowrate</t>
  </si>
  <si>
    <t>v</t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</si>
  <si>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맑은 고딕"/>
        <family val="2"/>
        <scheme val="minor"/>
      </rPr>
      <t>L</t>
    </r>
  </si>
  <si>
    <r>
      <t>m</t>
    </r>
    <r>
      <rPr>
        <vertAlign val="subscript"/>
        <sz val="11"/>
        <color theme="1"/>
        <rFont val="맑은 고딕"/>
        <family val="2"/>
        <scheme val="minor"/>
      </rPr>
      <t>L</t>
    </r>
  </si>
  <si>
    <r>
      <t>m</t>
    </r>
    <r>
      <rPr>
        <vertAlign val="subscript"/>
        <sz val="11"/>
        <color theme="1"/>
        <rFont val="맑은 고딕"/>
        <family val="2"/>
        <scheme val="minor"/>
      </rPr>
      <t>G</t>
    </r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</si>
  <si>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맑은 고딕"/>
        <family val="2"/>
        <scheme val="minor"/>
      </rPr>
      <t>G</t>
    </r>
  </si>
  <si>
    <r>
      <t>Q</t>
    </r>
    <r>
      <rPr>
        <vertAlign val="subscript"/>
        <sz val="11"/>
        <color theme="1"/>
        <rFont val="맑은 고딕"/>
        <family val="2"/>
        <scheme val="minor"/>
      </rPr>
      <t>L</t>
    </r>
  </si>
  <si>
    <r>
      <t>Q</t>
    </r>
    <r>
      <rPr>
        <vertAlign val="subscript"/>
        <sz val="11"/>
        <color theme="1"/>
        <rFont val="맑은 고딕"/>
        <family val="2"/>
        <scheme val="minor"/>
      </rPr>
      <t>G</t>
    </r>
  </si>
  <si>
    <t>φ</t>
  </si>
  <si>
    <t>Minimum Vessel Cross sectional area for gas flow requirement</t>
  </si>
  <si>
    <t xml:space="preserve">Criterion meet </t>
  </si>
  <si>
    <r>
      <t>A</t>
    </r>
    <r>
      <rPr>
        <vertAlign val="subscript"/>
        <sz val="11"/>
        <color theme="1"/>
        <rFont val="맑은 고딕"/>
        <family val="2"/>
        <scheme val="minor"/>
      </rPr>
      <t>gmin</t>
    </r>
  </si>
  <si>
    <r>
      <t>A</t>
    </r>
    <r>
      <rPr>
        <vertAlign val="subscript"/>
        <sz val="11"/>
        <color theme="1"/>
        <rFont val="맑은 고딕"/>
        <family val="2"/>
        <scheme val="minor"/>
      </rPr>
      <t>gact</t>
    </r>
  </si>
  <si>
    <r>
      <t>m</t>
    </r>
    <r>
      <rPr>
        <vertAlign val="superscript"/>
        <sz val="11"/>
        <color theme="1"/>
        <rFont val="맑은 고딕"/>
        <family val="2"/>
        <scheme val="minor"/>
      </rPr>
      <t>2</t>
    </r>
  </si>
  <si>
    <t>Gas Demisting</t>
  </si>
  <si>
    <t>Scaled Gas flow</t>
  </si>
  <si>
    <r>
      <t>m</t>
    </r>
    <r>
      <rPr>
        <vertAlign val="superscript"/>
        <sz val="11"/>
        <color theme="1"/>
        <rFont val="맑은 고딕"/>
        <family val="2"/>
        <scheme val="minor"/>
      </rPr>
      <t>3</t>
    </r>
    <r>
      <rPr>
        <sz val="11"/>
        <color theme="1"/>
        <rFont val="맑은 고딕"/>
        <family val="2"/>
        <scheme val="minor"/>
      </rPr>
      <t>/h</t>
    </r>
  </si>
  <si>
    <r>
      <t>m</t>
    </r>
    <r>
      <rPr>
        <vertAlign val="superscript"/>
        <sz val="11"/>
        <color theme="1"/>
        <rFont val="맑은 고딕"/>
        <family val="2"/>
        <scheme val="minor"/>
      </rPr>
      <t>3</t>
    </r>
    <r>
      <rPr>
        <sz val="11"/>
        <color theme="1"/>
        <rFont val="맑은 고딕"/>
        <family val="2"/>
        <scheme val="minor"/>
      </rPr>
      <t>/s</t>
    </r>
  </si>
  <si>
    <t>Foaming (Y/N)</t>
  </si>
  <si>
    <t>Slug Capacity required</t>
  </si>
  <si>
    <r>
      <t>m</t>
    </r>
    <r>
      <rPr>
        <vertAlign val="superscript"/>
        <sz val="11"/>
        <color theme="1"/>
        <rFont val="맑은 고딕"/>
        <family val="2"/>
        <scheme val="minor"/>
      </rPr>
      <t>3</t>
    </r>
  </si>
  <si>
    <t>The Gas handling capacity criterion :</t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</si>
  <si>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맑은 고딕"/>
        <family val="2"/>
        <scheme val="minor"/>
      </rPr>
      <t>max</t>
    </r>
    <r>
      <rPr>
        <sz val="11"/>
        <color theme="1"/>
        <rFont val="맑은 고딕"/>
        <family val="2"/>
        <scheme val="minor"/>
      </rPr>
      <t xml:space="preserve"> = Q*</t>
    </r>
    <r>
      <rPr>
        <vertAlign val="subscript"/>
        <sz val="11"/>
        <color theme="1"/>
        <rFont val="맑은 고딕"/>
        <family val="2"/>
        <scheme val="minor"/>
      </rPr>
      <t>max</t>
    </r>
    <r>
      <rPr>
        <sz val="11"/>
        <color theme="1"/>
        <rFont val="맑은 고딕"/>
        <family val="2"/>
        <scheme val="minor"/>
      </rPr>
      <t>/A</t>
    </r>
    <r>
      <rPr>
        <vertAlign val="subscript"/>
        <sz val="11"/>
        <color theme="1"/>
        <rFont val="맑은 고딕"/>
        <family val="2"/>
        <scheme val="minor"/>
      </rPr>
      <t>allowable</t>
    </r>
  </si>
  <si>
    <t>Min. Diameter for gas handling</t>
  </si>
  <si>
    <t>mm</t>
  </si>
  <si>
    <r>
      <t>Q*</t>
    </r>
    <r>
      <rPr>
        <vertAlign val="subscript"/>
        <sz val="11"/>
        <color theme="1"/>
        <rFont val="맑은 고딕"/>
        <family val="2"/>
        <scheme val="minor"/>
      </rPr>
      <t>max</t>
    </r>
  </si>
  <si>
    <t>Min. Diameter for liquid defoaming</t>
  </si>
  <si>
    <t>Min. Diameter for liquid degassing</t>
  </si>
  <si>
    <t>m</t>
  </si>
  <si>
    <t>Pa.s</t>
  </si>
  <si>
    <t>Design Flow Multiplier</t>
  </si>
  <si>
    <t xml:space="preserve"> (Gas Section)</t>
  </si>
  <si>
    <t xml:space="preserve"> (Liquid Section)</t>
  </si>
  <si>
    <t>Design gas flow</t>
  </si>
  <si>
    <t>Manual Override of diameter</t>
  </si>
  <si>
    <t>Chosen diameter</t>
  </si>
  <si>
    <r>
      <t>Actual</t>
    </r>
    <r>
      <rPr>
        <sz val="11"/>
        <color theme="1"/>
        <rFont val="Symbol"/>
        <family val="1"/>
        <charset val="2"/>
      </rPr>
      <t xml:space="preserve"> l</t>
    </r>
    <r>
      <rPr>
        <sz val="11"/>
        <color theme="1"/>
        <rFont val="맑은 고딕"/>
        <family val="2"/>
        <scheme val="minor"/>
      </rPr>
      <t xml:space="preserve"> based on Q*</t>
    </r>
    <r>
      <rPr>
        <vertAlign val="subscript"/>
        <sz val="11"/>
        <color theme="1"/>
        <rFont val="맑은 고딕"/>
        <family val="2"/>
        <scheme val="minor"/>
      </rPr>
      <t>max</t>
    </r>
  </si>
  <si>
    <t>m/s</t>
  </si>
  <si>
    <t>swirl tubes</t>
  </si>
  <si>
    <t>Vessel Cross Section</t>
  </si>
  <si>
    <t>Liquid Section</t>
  </si>
  <si>
    <t>Height from BTL to LZALL</t>
  </si>
  <si>
    <t>Height LAL to NL</t>
  </si>
  <si>
    <t>Height LZALL to LAL</t>
  </si>
  <si>
    <t>Height NL to LAH*</t>
  </si>
  <si>
    <t>Height LAH to LZAHH*</t>
  </si>
  <si>
    <t>Total Liquid height</t>
  </si>
  <si>
    <t>Gas Section</t>
  </si>
  <si>
    <r>
      <t>Inlet allowance, X</t>
    </r>
    <r>
      <rPr>
        <vertAlign val="subscript"/>
        <sz val="11"/>
        <color theme="1"/>
        <rFont val="맑은 고딕"/>
        <family val="2"/>
        <scheme val="minor"/>
      </rPr>
      <t>2</t>
    </r>
  </si>
  <si>
    <r>
      <t>Height to inlet, X</t>
    </r>
    <r>
      <rPr>
        <vertAlign val="subscript"/>
        <sz val="11"/>
        <color theme="1"/>
        <rFont val="맑은 고딕"/>
        <family val="2"/>
        <scheme val="minor"/>
      </rPr>
      <t>1</t>
    </r>
  </si>
  <si>
    <r>
      <t>H above inlet to Mistmat, X</t>
    </r>
    <r>
      <rPr>
        <vertAlign val="subscript"/>
        <sz val="11"/>
        <color theme="1"/>
        <rFont val="맑은 고딕"/>
        <family val="2"/>
        <scheme val="minor"/>
      </rPr>
      <t>3</t>
    </r>
  </si>
  <si>
    <r>
      <t>Mistmat Thickness, X</t>
    </r>
    <r>
      <rPr>
        <vertAlign val="subscript"/>
        <sz val="11"/>
        <color theme="1"/>
        <rFont val="맑은 고딕"/>
        <family val="2"/>
        <scheme val="minor"/>
      </rPr>
      <t>4</t>
    </r>
  </si>
  <si>
    <r>
      <t>Height to Swirldeck, X</t>
    </r>
    <r>
      <rPr>
        <vertAlign val="subscript"/>
        <sz val="11"/>
        <color theme="1"/>
        <rFont val="맑은 고딕"/>
        <family val="2"/>
        <scheme val="minor"/>
      </rPr>
      <t>5</t>
    </r>
  </si>
  <si>
    <t>Fixed dimension - swirldeck height = 500 mm or 0.2D</t>
  </si>
  <si>
    <t>Fixed Thickness, mistmat = 100, vanepack = 200 mm</t>
  </si>
  <si>
    <t>Swirldeck height</t>
  </si>
  <si>
    <r>
      <t>Height to top tan line, X</t>
    </r>
    <r>
      <rPr>
        <vertAlign val="subscript"/>
        <sz val="11"/>
        <color theme="1"/>
        <rFont val="맑은 고딕"/>
        <family val="2"/>
        <scheme val="minor"/>
      </rPr>
      <t>6</t>
    </r>
  </si>
  <si>
    <t>Vessel Dimension :</t>
  </si>
  <si>
    <t>mm ID</t>
  </si>
  <si>
    <t>x</t>
  </si>
  <si>
    <t>L/D Ratio :</t>
  </si>
  <si>
    <t>Pa</t>
  </si>
  <si>
    <t>kg/s</t>
  </si>
  <si>
    <t>Q*</t>
  </si>
  <si>
    <t>Notes :</t>
  </si>
  <si>
    <t xml:space="preserve"> Input Data</t>
  </si>
  <si>
    <t>Viscosity</t>
  </si>
  <si>
    <t>Inlet Flow Parameter</t>
  </si>
  <si>
    <t>Gas mass Flowrate</t>
  </si>
  <si>
    <t>Liquid mass Flowrate</t>
  </si>
  <si>
    <t>2. Calculation :</t>
  </si>
  <si>
    <t>Inlet Nozzle</t>
  </si>
  <si>
    <t>Diameter</t>
  </si>
  <si>
    <t>Schedule Number</t>
  </si>
  <si>
    <t>Inside Diameter</t>
  </si>
  <si>
    <t>Density of Mixture</t>
  </si>
  <si>
    <r>
      <t>kg/m</t>
    </r>
    <r>
      <rPr>
        <vertAlign val="superscript"/>
        <sz val="11"/>
        <color theme="1"/>
        <rFont val="맑은 고딕"/>
        <family val="2"/>
        <scheme val="minor"/>
      </rPr>
      <t>3</t>
    </r>
  </si>
  <si>
    <t>Velocity of Fluid in the Nozzle</t>
  </si>
  <si>
    <t>Momentum of Fluid</t>
  </si>
  <si>
    <t>Inlet :</t>
  </si>
  <si>
    <t xml:space="preserve">3. Nozzle </t>
  </si>
  <si>
    <t>(ID)</t>
  </si>
  <si>
    <t>(SCH)</t>
  </si>
  <si>
    <t>(OD)</t>
  </si>
  <si>
    <t>-------&gt;</t>
  </si>
  <si>
    <t xml:space="preserve">Inlet Nozzle Diameter </t>
  </si>
  <si>
    <t>Outlet Nozzle (Gas)</t>
  </si>
  <si>
    <t>Outlet Nozzle Diameter (Gas)</t>
  </si>
  <si>
    <t>Outlet (Gas):</t>
  </si>
  <si>
    <t>Outlet (Liquid):</t>
  </si>
  <si>
    <t>Outlet Nozzle (Liquid)</t>
  </si>
  <si>
    <t>Outlet Nozzle Diameter (Liquid)</t>
  </si>
  <si>
    <r>
      <t>Q*</t>
    </r>
    <r>
      <rPr>
        <vertAlign val="subscript"/>
        <sz val="11"/>
        <color theme="1"/>
        <rFont val="맑은 고딕"/>
        <family val="2"/>
        <scheme val="minor"/>
      </rPr>
      <t>max</t>
    </r>
    <r>
      <rPr>
        <sz val="11"/>
        <color theme="1"/>
        <rFont val="맑은 고딕"/>
        <family val="2"/>
        <scheme val="minor"/>
      </rPr>
      <t>/nst  (≤ 0.0064)</t>
    </r>
    <phoneticPr fontId="35" type="noConversion"/>
  </si>
  <si>
    <t>Check for SMS Design</t>
  </si>
  <si>
    <t>For SMS - 500 mm fixed</t>
  </si>
  <si>
    <t>For SMS - inlet nozzle plus 20 mm</t>
  </si>
  <si>
    <t>For SMS - inlet nozzle or minimum 300 mm</t>
  </si>
  <si>
    <t>Fixed Thickness = 360 mm</t>
  </si>
  <si>
    <t xml:space="preserve">For SMS = 0.15D </t>
  </si>
  <si>
    <t>SMS</t>
  </si>
  <si>
    <t>Selected</t>
  </si>
  <si>
    <t xml:space="preserve">Calculated </t>
  </si>
  <si>
    <t>Total Gas height</t>
  </si>
  <si>
    <t xml:space="preserve">             Liquid Outlet Nozzle</t>
  </si>
  <si>
    <t xml:space="preserve">                Gas Outlet Nozzle : </t>
  </si>
  <si>
    <t>( With Schoepentoeter)</t>
  </si>
  <si>
    <t>Rev.</t>
    <phoneticPr fontId="34" type="noConversion"/>
  </si>
  <si>
    <t>Date</t>
    <phoneticPr fontId="34" type="noConversion"/>
  </si>
  <si>
    <t>Reviewed</t>
    <phoneticPr fontId="34" type="noConversion"/>
  </si>
  <si>
    <t>Cal. By</t>
    <phoneticPr fontId="34" type="noConversion"/>
  </si>
  <si>
    <t>3. Results / Conclusions</t>
  </si>
  <si>
    <t>N</t>
  </si>
  <si>
    <r>
      <t>Swirltube loadfactor (0.5≤</t>
    </r>
    <r>
      <rPr>
        <sz val="11"/>
        <color theme="1"/>
        <rFont val="GreekC"/>
      </rPr>
      <t>l</t>
    </r>
    <r>
      <rPr>
        <vertAlign val="subscript"/>
        <sz val="15"/>
        <color theme="1"/>
        <rFont val="Calibri"/>
        <family val="2"/>
      </rPr>
      <t>st</t>
    </r>
    <r>
      <rPr>
        <sz val="11"/>
        <color theme="1"/>
        <rFont val="Calibri"/>
        <family val="2"/>
      </rPr>
      <t>≤ 0.67)</t>
    </r>
  </si>
  <si>
    <t>(10 minute hold up or 100 mm)</t>
  </si>
  <si>
    <t>minute</t>
  </si>
  <si>
    <t>STD</t>
  </si>
  <si>
    <t>B. To determine Export Compressor Suction scrubber  Nozzle size :</t>
  </si>
  <si>
    <t>28"</t>
  </si>
  <si>
    <t>24"</t>
  </si>
  <si>
    <t>A. To determine the size of Export Compressor Suction scrubber (V-1006A/B) based on Case 1b (Early Life RnM BAGSF Case )</t>
  </si>
  <si>
    <t>(30 sec hold up or 100 mm)</t>
  </si>
  <si>
    <t>(30 sec holdup or 180 mm minimum)</t>
  </si>
  <si>
    <t>(30 sec holdup plus slug volume or 180 mm minimum)</t>
  </si>
  <si>
    <t>E. Std schedule has been selected for nozzles ID calculation and for 2" nozzle XS schedule has been selected to calculate the ID.</t>
  </si>
  <si>
    <t>EXPORT COMPRESSOR SUCTION SCRUBBER (V-1006A/B)</t>
  </si>
  <si>
    <t>A. As per design basis, the two export compressors are designed to run at 2 x 50%. Therefore, half of the HMB flows have been taken</t>
  </si>
  <si>
    <t xml:space="preserve"> for sizing of the vessel. </t>
  </si>
  <si>
    <t>D. "Gas handling capacity criterion" for vessel sizing  and "Table 2." refered from DEP 31.22.05.11</t>
  </si>
  <si>
    <t xml:space="preserve">           B. The equipment nozzle size that meet the mimimum DEP 31.22.05.12 requirement are as follows:</t>
  </si>
  <si>
    <t xml:space="preserve">                Inlet Nozzle : </t>
    <phoneticPr fontId="33" type="noConversion"/>
  </si>
  <si>
    <t>SG6609</t>
  </si>
  <si>
    <t>R &amp; M OGP FEED PROJECT</t>
  </si>
  <si>
    <t>SARAWAK SHELL BERHAD</t>
  </si>
  <si>
    <t>I.H</t>
  </si>
  <si>
    <t>1/3</t>
  </si>
  <si>
    <t>2/3</t>
  </si>
  <si>
    <t>3/3</t>
  </si>
  <si>
    <t>(sec. 3.10 DEP 31.22.05.11)</t>
  </si>
  <si>
    <t>mm TL</t>
  </si>
  <si>
    <t>2. Calculation : (DEP SIZING CRITERIA : DEP 31.22.05.11)</t>
  </si>
  <si>
    <t>C. SMS type Vessel has been selected based on required efficiency from table 2.5 in DEP 33.22.05.12</t>
  </si>
  <si>
    <t>N.B</t>
  </si>
  <si>
    <t>XS</t>
  </si>
  <si>
    <t>3"</t>
  </si>
  <si>
    <t xml:space="preserve">           A. The calculated vessel dimensions  : 2200 mm (ID) x 4120 mm (TL)</t>
  </si>
  <si>
    <t>B. 20% margin taken on Gas HMB flows. Liquid flow taken as 5 Vol % of the liquid flow, i.e 5 vol % of 27000 BPD .</t>
  </si>
  <si>
    <t>2020.06.30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</si>
</sst>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76" formatCode="0.0"/>
    <numFmt numFmtId="177" formatCode="0.000"/>
    <numFmt numFmtId="178" formatCode="0.0000"/>
    <numFmt numFmtId="179" formatCode="0.000E+00"/>
    <numFmt numFmtId="180" formatCode="0.00000"/>
  </numFmts>
  <fonts count="44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2"/>
      <scheme val="minor"/>
    </font>
    <font>
      <u/>
      <sz val="11"/>
      <color theme="1"/>
      <name val="맑은 고딕"/>
      <family val="2"/>
      <scheme val="minor"/>
    </font>
    <font>
      <vertAlign val="subscript"/>
      <sz val="11"/>
      <color theme="1"/>
      <name val="맑은 고딕"/>
      <family val="2"/>
      <scheme val="minor"/>
    </font>
    <font>
      <sz val="11"/>
      <name val="맑은 고딕"/>
      <family val="2"/>
      <scheme val="minor"/>
    </font>
    <font>
      <sz val="11"/>
      <color indexed="8"/>
      <name val="맑은 고딕"/>
      <family val="2"/>
      <charset val="129"/>
    </font>
    <font>
      <sz val="11"/>
      <color indexed="9"/>
      <name val="맑은 고딕"/>
      <family val="2"/>
      <charset val="129"/>
    </font>
    <font>
      <sz val="11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1"/>
      <color indexed="10"/>
      <name val="맑은 고딕"/>
      <family val="2"/>
      <charset val="129"/>
    </font>
    <font>
      <b/>
      <sz val="11"/>
      <color indexed="52"/>
      <name val="맑은 고딕"/>
      <family val="2"/>
      <charset val="129"/>
    </font>
    <font>
      <sz val="11"/>
      <color indexed="20"/>
      <name val="맑은 고딕"/>
      <family val="2"/>
      <charset val="129"/>
    </font>
    <font>
      <sz val="10"/>
      <name val="돋움"/>
      <family val="2"/>
      <charset val="129"/>
    </font>
    <font>
      <sz val="11"/>
      <color indexed="60"/>
      <name val="맑은 고딕"/>
      <family val="2"/>
      <charset val="129"/>
    </font>
    <font>
      <i/>
      <sz val="11"/>
      <color indexed="23"/>
      <name val="맑은 고딕"/>
      <family val="2"/>
      <charset val="129"/>
    </font>
    <font>
      <b/>
      <sz val="11"/>
      <color indexed="9"/>
      <name val="맑은 고딕"/>
      <family val="2"/>
      <charset val="129"/>
    </font>
    <font>
      <sz val="11"/>
      <color indexed="52"/>
      <name val="맑은 고딕"/>
      <family val="2"/>
      <charset val="129"/>
    </font>
    <font>
      <b/>
      <sz val="11"/>
      <color indexed="8"/>
      <name val="맑은 고딕"/>
      <family val="2"/>
      <charset val="129"/>
    </font>
    <font>
      <sz val="11"/>
      <color indexed="62"/>
      <name val="맑은 고딕"/>
      <family val="2"/>
      <charset val="129"/>
    </font>
    <font>
      <b/>
      <sz val="18"/>
      <color indexed="56"/>
      <name val="맑은 고딕"/>
      <family val="2"/>
      <charset val="129"/>
    </font>
    <font>
      <b/>
      <sz val="15"/>
      <color indexed="56"/>
      <name val="맑은 고딕"/>
      <family val="2"/>
      <charset val="129"/>
    </font>
    <font>
      <b/>
      <sz val="13"/>
      <color indexed="56"/>
      <name val="맑은 고딕"/>
      <family val="2"/>
      <charset val="129"/>
    </font>
    <font>
      <b/>
      <sz val="11"/>
      <color indexed="56"/>
      <name val="맑은 고딕"/>
      <family val="2"/>
      <charset val="129"/>
    </font>
    <font>
      <sz val="11"/>
      <color indexed="17"/>
      <name val="맑은 고딕"/>
      <family val="2"/>
      <charset val="129"/>
    </font>
    <font>
      <b/>
      <sz val="11"/>
      <color indexed="63"/>
      <name val="맑은 고딕"/>
      <family val="2"/>
      <charset val="129"/>
    </font>
    <font>
      <b/>
      <u/>
      <sz val="11"/>
      <color theme="1"/>
      <name val="맑은 고딕"/>
      <family val="2"/>
      <scheme val="minor"/>
    </font>
    <font>
      <sz val="11"/>
      <color theme="1"/>
      <name val="Symbol"/>
      <family val="1"/>
      <charset val="2"/>
    </font>
    <font>
      <i/>
      <sz val="11"/>
      <color theme="1"/>
      <name val="맑은 고딕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맑은 고딕"/>
      <family val="2"/>
      <scheme val="minor"/>
    </font>
    <font>
      <sz val="9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0"/>
      <name val="Arial"/>
      <family val="2"/>
    </font>
    <font>
      <b/>
      <sz val="11"/>
      <color rgb="FF0070C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GreekC"/>
    </font>
    <font>
      <vertAlign val="subscript"/>
      <sz val="15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5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1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0" borderId="23" applyNumberFormat="0" applyAlignment="0" applyProtection="0">
      <alignment vertical="center"/>
    </xf>
    <xf numFmtId="0" fontId="8" fillId="0" borderId="0"/>
    <xf numFmtId="0" fontId="33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5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vertical="center"/>
    </xf>
    <xf numFmtId="0" fontId="0" fillId="0" borderId="6" xfId="0" quotePrefix="1" applyBorder="1" applyAlignment="1">
      <alignment horizontal="left" vertical="center" indent="5"/>
    </xf>
    <xf numFmtId="2" fontId="0" fillId="0" borderId="0" xfId="0" applyNumberFormat="1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Border="1" applyAlignment="1">
      <alignment horizontal="centerContinuous" vertical="center"/>
    </xf>
    <xf numFmtId="0" fontId="31" fillId="0" borderId="0" xfId="0" applyFont="1" applyBorder="1" applyAlignment="1">
      <alignment vertical="center"/>
    </xf>
    <xf numFmtId="0" fontId="0" fillId="24" borderId="0" xfId="0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 indent="1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0" fillId="24" borderId="0" xfId="0" applyFill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179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0" fillId="0" borderId="0" xfId="0" quotePrefix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0" fillId="0" borderId="14" xfId="0" quotePrefix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5" borderId="0" xfId="0" applyFill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0" fontId="36" fillId="0" borderId="6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5" borderId="6" xfId="0" applyFill="1" applyBorder="1" applyAlignment="1">
      <alignment horizontal="left" vertical="center" indent="3"/>
    </xf>
    <xf numFmtId="0" fontId="0" fillId="0" borderId="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34" fillId="0" borderId="25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2" fontId="34" fillId="0" borderId="25" xfId="0" applyNumberFormat="1" applyFont="1" applyBorder="1" applyAlignment="1">
      <alignment horizontal="center" vertical="center"/>
    </xf>
    <xf numFmtId="2" fontId="34" fillId="0" borderId="26" xfId="0" applyNumberFormat="1" applyFont="1" applyBorder="1" applyAlignment="1">
      <alignment horizontal="center" vertical="center"/>
    </xf>
    <xf numFmtId="2" fontId="34" fillId="0" borderId="27" xfId="0" applyNumberFormat="1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26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center" vertical="center"/>
    </xf>
    <xf numFmtId="1" fontId="0" fillId="24" borderId="0" xfId="0" applyNumberFormat="1" applyFill="1" applyBorder="1" applyAlignment="1">
      <alignment horizontal="center" vertical="center"/>
    </xf>
    <xf numFmtId="2" fontId="0" fillId="24" borderId="0" xfId="0" applyNumberForma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76" fontId="0" fillId="24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8" fontId="0" fillId="24" borderId="0" xfId="0" applyNumberForma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177" fontId="0" fillId="0" borderId="2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177" fontId="0" fillId="24" borderId="24" xfId="0" applyNumberFormat="1" applyFill="1" applyBorder="1" applyAlignment="1">
      <alignment horizontal="center" vertical="center"/>
    </xf>
    <xf numFmtId="178" fontId="0" fillId="0" borderId="24" xfId="0" applyNumberFormat="1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24" borderId="27" xfId="0" applyFill="1" applyBorder="1" applyAlignment="1">
      <alignment horizontal="center" vertical="center"/>
    </xf>
    <xf numFmtId="177" fontId="0" fillId="24" borderId="25" xfId="0" applyNumberFormat="1" applyFill="1" applyBorder="1" applyAlignment="1">
      <alignment horizontal="center" vertical="center"/>
    </xf>
    <xf numFmtId="177" fontId="0" fillId="24" borderId="26" xfId="0" applyNumberFormat="1" applyFill="1" applyBorder="1" applyAlignment="1">
      <alignment horizontal="center" vertical="center"/>
    </xf>
    <xf numFmtId="177" fontId="0" fillId="24" borderId="27" xfId="0" applyNumberFormat="1" applyFill="1" applyBorder="1" applyAlignment="1">
      <alignment horizontal="center" vertical="center"/>
    </xf>
    <xf numFmtId="2" fontId="0" fillId="24" borderId="25" xfId="0" applyNumberFormat="1" applyFill="1" applyBorder="1" applyAlignment="1">
      <alignment horizontal="center" vertical="center"/>
    </xf>
    <xf numFmtId="2" fontId="0" fillId="24" borderId="26" xfId="0" applyNumberFormat="1" applyFill="1" applyBorder="1" applyAlignment="1">
      <alignment horizontal="center" vertical="center"/>
    </xf>
    <xf numFmtId="2" fontId="0" fillId="24" borderId="27" xfId="0" applyNumberFormat="1" applyFill="1" applyBorder="1" applyAlignment="1">
      <alignment horizontal="center" vertical="center"/>
    </xf>
  </cellXfs>
  <cellStyles count="48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Normal 2" xfId="19"/>
    <cellStyle name="Normal 3" xfId="45"/>
    <cellStyle name="ハイパーリンク_C-000-1320-002 ( Excel format )" xfId="20"/>
    <cellStyle name="강조색1" xfId="21"/>
    <cellStyle name="강조색2" xfId="22"/>
    <cellStyle name="강조색3" xfId="23"/>
    <cellStyle name="강조색4" xfId="24"/>
    <cellStyle name="강조색5" xfId="25"/>
    <cellStyle name="강조색6" xfId="26"/>
    <cellStyle name="경고문" xfId="27"/>
    <cellStyle name="계산" xfId="28"/>
    <cellStyle name="나쁨" xfId="29"/>
    <cellStyle name="메모" xfId="30"/>
    <cellStyle name="보통" xfId="31"/>
    <cellStyle name="설명 텍스트" xfId="32"/>
    <cellStyle name="셀 확인" xfId="33"/>
    <cellStyle name="쉼표 2" xfId="47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2" xfId="46"/>
    <cellStyle name="標準_Book2" xfId="44"/>
  </cellStyles>
  <dxfs count="0"/>
  <tableStyles count="0" defaultTableStyle="TableStyleMedium9" defaultPivotStyle="PivotStyleLight16"/>
  <colors>
    <mruColors>
      <color rgb="FF0000FF"/>
      <color rgb="FF00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0</xdr:row>
      <xdr:rowOff>145677</xdr:rowOff>
    </xdr:from>
    <xdr:ext cx="889267" cy="79705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45677"/>
          <a:ext cx="889267" cy="7970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56029</xdr:rowOff>
    </xdr:from>
    <xdr:to>
      <xdr:col>6</xdr:col>
      <xdr:colOff>120061</xdr:colOff>
      <xdr:row>5</xdr:row>
      <xdr:rowOff>19338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42" y="56029"/>
          <a:ext cx="781769" cy="925334"/>
        </a:xfrm>
        <a:prstGeom prst="rect">
          <a:avLst/>
        </a:prstGeom>
      </xdr:spPr>
    </xdr:pic>
    <xdr:clientData/>
  </xdr:twoCellAnchor>
  <xdr:twoCellAnchor>
    <xdr:from>
      <xdr:col>10</xdr:col>
      <xdr:colOff>78441</xdr:colOff>
      <xdr:row>55</xdr:row>
      <xdr:rowOff>100853</xdr:rowOff>
    </xdr:from>
    <xdr:to>
      <xdr:col>14</xdr:col>
      <xdr:colOff>212912</xdr:colOff>
      <xdr:row>57</xdr:row>
      <xdr:rowOff>89646</xdr:rowOff>
    </xdr:to>
    <xdr:sp macro="" textlink="">
      <xdr:nvSpPr>
        <xdr:cNvPr id="3" name="직사각형 2"/>
        <xdr:cNvSpPr/>
      </xdr:nvSpPr>
      <xdr:spPr>
        <a:xfrm>
          <a:off x="2543735" y="11967882"/>
          <a:ext cx="1120589" cy="414617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18</xdr:col>
      <xdr:colOff>112058</xdr:colOff>
      <xdr:row>55</xdr:row>
      <xdr:rowOff>89647</xdr:rowOff>
    </xdr:from>
    <xdr:to>
      <xdr:col>22</xdr:col>
      <xdr:colOff>168088</xdr:colOff>
      <xdr:row>57</xdr:row>
      <xdr:rowOff>78440</xdr:rowOff>
    </xdr:to>
    <xdr:sp macro="" textlink="">
      <xdr:nvSpPr>
        <xdr:cNvPr id="4" name="직사각형 3"/>
        <xdr:cNvSpPr/>
      </xdr:nvSpPr>
      <xdr:spPr>
        <a:xfrm>
          <a:off x="4560793" y="11956676"/>
          <a:ext cx="1120589" cy="414617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10</xdr:col>
      <xdr:colOff>89647</xdr:colOff>
      <xdr:row>60</xdr:row>
      <xdr:rowOff>134471</xdr:rowOff>
    </xdr:from>
    <xdr:to>
      <xdr:col>25</xdr:col>
      <xdr:colOff>201706</xdr:colOff>
      <xdr:row>64</xdr:row>
      <xdr:rowOff>0</xdr:rowOff>
    </xdr:to>
    <xdr:sp macro="" textlink="">
      <xdr:nvSpPr>
        <xdr:cNvPr id="5" name="TextBox 4"/>
        <xdr:cNvSpPr txBox="1"/>
      </xdr:nvSpPr>
      <xdr:spPr>
        <a:xfrm>
          <a:off x="2554941" y="13066059"/>
          <a:ext cx="3899647" cy="717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 i="1">
              <a:solidFill>
                <a:srgbClr val="0000FF"/>
              </a:solidFill>
            </a:rPr>
            <a:t>eq_pressurized</a:t>
          </a:r>
          <a:r>
            <a:rPr lang="en-US" altLang="ko-KR" sz="1100" b="1" i="1" baseline="0">
              <a:solidFill>
                <a:srgbClr val="0000FF"/>
              </a:solidFill>
            </a:rPr>
            <a:t> </a:t>
          </a:r>
          <a:r>
            <a:rPr lang="ko-KR" altLang="en-US" sz="1100" b="1" i="1" baseline="0">
              <a:solidFill>
                <a:srgbClr val="0000FF"/>
              </a:solidFill>
            </a:rPr>
            <a:t>에 </a:t>
          </a:r>
          <a:r>
            <a:rPr lang="en-US" altLang="ko-KR" sz="1100" b="1" i="1" baseline="0">
              <a:solidFill>
                <a:srgbClr val="0000FF"/>
              </a:solidFill>
            </a:rPr>
            <a:t>DimensionID1 </a:t>
          </a:r>
          <a:r>
            <a:rPr lang="ko-KR" altLang="en-US" sz="1100" b="1" i="1" baseline="0">
              <a:solidFill>
                <a:srgbClr val="0000FF"/>
              </a:solidFill>
            </a:rPr>
            <a:t>에 </a:t>
          </a:r>
          <a:r>
            <a:rPr lang="en-US" altLang="ko-KR" sz="1100" b="1" i="1" baseline="0">
              <a:solidFill>
                <a:srgbClr val="0000FF"/>
              </a:solidFill>
            </a:rPr>
            <a:t>overwrite</a:t>
          </a:r>
        </a:p>
        <a:p>
          <a:endParaRPr lang="ko-KR" altLang="en-US" sz="1100" b="1" i="1">
            <a:solidFill>
              <a:srgbClr val="0000FF"/>
            </a:solidFill>
          </a:endParaRPr>
        </a:p>
      </xdr:txBody>
    </xdr:sp>
    <xdr:clientData/>
  </xdr:twoCellAnchor>
  <xdr:twoCellAnchor>
    <xdr:from>
      <xdr:col>24</xdr:col>
      <xdr:colOff>134470</xdr:colOff>
      <xdr:row>54</xdr:row>
      <xdr:rowOff>156882</xdr:rowOff>
    </xdr:from>
    <xdr:to>
      <xdr:col>36</xdr:col>
      <xdr:colOff>56029</xdr:colOff>
      <xdr:row>58</xdr:row>
      <xdr:rowOff>22411</xdr:rowOff>
    </xdr:to>
    <xdr:sp macro="" textlink="">
      <xdr:nvSpPr>
        <xdr:cNvPr id="6" name="TextBox 5"/>
        <xdr:cNvSpPr txBox="1"/>
      </xdr:nvSpPr>
      <xdr:spPr>
        <a:xfrm>
          <a:off x="6140823" y="11811000"/>
          <a:ext cx="3899647" cy="717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 i="1">
              <a:solidFill>
                <a:srgbClr val="0000FF"/>
              </a:solidFill>
            </a:rPr>
            <a:t>eq_pressurized</a:t>
          </a:r>
          <a:r>
            <a:rPr lang="en-US" altLang="ko-KR" sz="1100" b="1" i="1" baseline="0">
              <a:solidFill>
                <a:srgbClr val="0000FF"/>
              </a:solidFill>
            </a:rPr>
            <a:t> </a:t>
          </a:r>
          <a:r>
            <a:rPr lang="ko-KR" altLang="en-US" sz="1100" b="1" i="1" baseline="0">
              <a:solidFill>
                <a:srgbClr val="0000FF"/>
              </a:solidFill>
            </a:rPr>
            <a:t>에 </a:t>
          </a:r>
          <a:r>
            <a:rPr lang="en-US" altLang="ko-KR" sz="1100" b="1" i="1" baseline="0">
              <a:solidFill>
                <a:srgbClr val="0000FF"/>
              </a:solidFill>
            </a:rPr>
            <a:t>DimensionTT </a:t>
          </a:r>
          <a:r>
            <a:rPr lang="ko-KR" altLang="en-US" sz="1100" b="1" i="1" baseline="0">
              <a:solidFill>
                <a:srgbClr val="0000FF"/>
              </a:solidFill>
            </a:rPr>
            <a:t>에 </a:t>
          </a:r>
          <a:r>
            <a:rPr lang="en-US" altLang="ko-KR" sz="1100" b="1" i="1" baseline="0">
              <a:solidFill>
                <a:srgbClr val="0000FF"/>
              </a:solidFill>
            </a:rPr>
            <a:t>overwrite</a:t>
          </a:r>
        </a:p>
        <a:p>
          <a:endParaRPr lang="ko-KR" altLang="en-US" sz="1100" b="1" i="1">
            <a:solidFill>
              <a:srgbClr val="0000FF"/>
            </a:solidFill>
          </a:endParaRPr>
        </a:p>
      </xdr:txBody>
    </xdr:sp>
    <xdr:clientData/>
  </xdr:twoCellAnchor>
  <xdr:twoCellAnchor>
    <xdr:from>
      <xdr:col>22</xdr:col>
      <xdr:colOff>179294</xdr:colOff>
      <xdr:row>56</xdr:row>
      <xdr:rowOff>56030</xdr:rowOff>
    </xdr:from>
    <xdr:to>
      <xdr:col>26</xdr:col>
      <xdr:colOff>0</xdr:colOff>
      <xdr:row>57</xdr:row>
      <xdr:rowOff>11206</xdr:rowOff>
    </xdr:to>
    <xdr:cxnSp macro="">
      <xdr:nvCxnSpPr>
        <xdr:cNvPr id="8" name="직선 화살표 연결선 7"/>
        <xdr:cNvCxnSpPr/>
      </xdr:nvCxnSpPr>
      <xdr:spPr>
        <a:xfrm flipV="1">
          <a:off x="5692588" y="12135971"/>
          <a:ext cx="806824" cy="1680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224118</xdr:colOff>
      <xdr:row>57</xdr:row>
      <xdr:rowOff>0</xdr:rowOff>
    </xdr:from>
    <xdr:to>
      <xdr:col>14</xdr:col>
      <xdr:colOff>179294</xdr:colOff>
      <xdr:row>61</xdr:row>
      <xdr:rowOff>22412</xdr:rowOff>
    </xdr:to>
    <xdr:cxnSp macro="">
      <xdr:nvCxnSpPr>
        <xdr:cNvPr id="9" name="직선 화살표 연결선 8"/>
        <xdr:cNvCxnSpPr/>
      </xdr:nvCxnSpPr>
      <xdr:spPr>
        <a:xfrm>
          <a:off x="3429000" y="12292853"/>
          <a:ext cx="201706" cy="8740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145677</xdr:colOff>
      <xdr:row>0</xdr:row>
      <xdr:rowOff>89647</xdr:rowOff>
    </xdr:from>
    <xdr:to>
      <xdr:col>6</xdr:col>
      <xdr:colOff>41621</xdr:colOff>
      <xdr:row>5</xdr:row>
      <xdr:rowOff>52956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12" y="89647"/>
          <a:ext cx="792415" cy="9270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Material%20Balance/Material%20Balance%20-%20SOGT%20Rev%202/Material%20Balance%20-%20SOGT%20Gas%20&amp;%20Cond%20Case%208%20Rev%202_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Material%20Balance/Material%20Balance%20-%20SOGT%20Rev%202/Material%20Balance%20-%20SOGT%20Gas%20&amp;%20Cond%20Case%202%20Rev%202_FINA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tra2\Div\Engineering%20Div\Process%20Team\Job\IKC%20KBPB\Calculation\Drum\SurgeDr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Page"/>
      <sheetName val="Material Balance"/>
      <sheetName val="CompData"/>
      <sheetName val="LumpComp"/>
    </sheetNames>
    <sheetDataSet>
      <sheetData sheetId="0">
        <row r="6">
          <cell r="B6" t="str">
            <v>C</v>
          </cell>
        </row>
        <row r="8">
          <cell r="B8" t="str">
            <v>bar_g</v>
          </cell>
        </row>
        <row r="19">
          <cell r="B19" t="str">
            <v>kg/m3</v>
          </cell>
        </row>
        <row r="22">
          <cell r="B22" t="str">
            <v>ACT_m3/h</v>
          </cell>
        </row>
        <row r="23">
          <cell r="B23" t="str">
            <v>MMSCFD</v>
          </cell>
        </row>
        <row r="28">
          <cell r="B28" t="str">
            <v>kW</v>
          </cell>
        </row>
        <row r="32">
          <cell r="B32" t="str">
            <v>kgmole/h</v>
          </cell>
        </row>
        <row r="33">
          <cell r="B33" t="str">
            <v>kg/h</v>
          </cell>
        </row>
        <row r="34">
          <cell r="B34" t="str">
            <v>W/m-K</v>
          </cell>
        </row>
        <row r="38">
          <cell r="B38" t="str">
            <v>kJ/kg-C</v>
          </cell>
        </row>
        <row r="39">
          <cell r="B39" t="str">
            <v>cP</v>
          </cell>
        </row>
        <row r="45">
          <cell r="B45" t="str">
            <v>kJ/kg</v>
          </cell>
        </row>
      </sheetData>
      <sheetData sheetId="1"/>
      <sheetData sheetId="2"/>
      <sheetData sheetId="3">
        <row r="12">
          <cell r="C12">
            <v>1</v>
          </cell>
          <cell r="D12" t="str">
            <v>Nitrogen</v>
          </cell>
          <cell r="E12">
            <v>28.01300048828125</v>
          </cell>
          <cell r="F12">
            <v>-195.8001998901367</v>
          </cell>
        </row>
        <row r="13">
          <cell r="C13">
            <v>2</v>
          </cell>
          <cell r="D13" t="str">
            <v>CO2</v>
          </cell>
          <cell r="E13">
            <v>44.009700775146484</v>
          </cell>
          <cell r="F13">
            <v>-78.55199279785154</v>
          </cell>
        </row>
        <row r="14">
          <cell r="C14">
            <v>3</v>
          </cell>
          <cell r="D14" t="str">
            <v>Methane</v>
          </cell>
          <cell r="E14">
            <v>16.042900085449219</v>
          </cell>
          <cell r="F14">
            <v>-161.52499999999998</v>
          </cell>
        </row>
        <row r="15">
          <cell r="C15">
            <v>4</v>
          </cell>
          <cell r="D15" t="str">
            <v>Ethane</v>
          </cell>
          <cell r="E15">
            <v>30.069900512695313</v>
          </cell>
          <cell r="F15">
            <v>-88.599996948242165</v>
          </cell>
        </row>
        <row r="16">
          <cell r="C16">
            <v>5</v>
          </cell>
          <cell r="D16" t="str">
            <v>Propane</v>
          </cell>
          <cell r="E16">
            <v>44.097000122070312</v>
          </cell>
          <cell r="F16">
            <v>-42.101995849609352</v>
          </cell>
        </row>
        <row r="17">
          <cell r="C17">
            <v>6</v>
          </cell>
          <cell r="D17" t="str">
            <v>i-Butane</v>
          </cell>
          <cell r="E17">
            <v>58.124000549316406</v>
          </cell>
          <cell r="F17">
            <v>-11.729986572265602</v>
          </cell>
        </row>
        <row r="18">
          <cell r="C18">
            <v>7</v>
          </cell>
          <cell r="D18" t="str">
            <v>n-Butane</v>
          </cell>
          <cell r="E18">
            <v>58.124000549316406</v>
          </cell>
          <cell r="F18">
            <v>-0.50198974609372726</v>
          </cell>
        </row>
        <row r="19">
          <cell r="C19">
            <v>8</v>
          </cell>
          <cell r="D19" t="str">
            <v>i-Pentane</v>
          </cell>
          <cell r="E19">
            <v>72.1510009765625</v>
          </cell>
          <cell r="F19">
            <v>27.878015136718773</v>
          </cell>
        </row>
        <row r="20">
          <cell r="C20">
            <v>9</v>
          </cell>
          <cell r="D20" t="str">
            <v>n-Pentane</v>
          </cell>
          <cell r="E20">
            <v>72.1510009765625</v>
          </cell>
          <cell r="F20">
            <v>36.059014892578148</v>
          </cell>
        </row>
        <row r="21">
          <cell r="C21">
            <v>10</v>
          </cell>
          <cell r="D21" t="str">
            <v>n-Hexane</v>
          </cell>
          <cell r="E21">
            <v>86.177902221679688</v>
          </cell>
          <cell r="F21">
            <v>68.730004882812523</v>
          </cell>
        </row>
        <row r="22">
          <cell r="C22">
            <v>11</v>
          </cell>
          <cell r="D22" t="str">
            <v>Benzene</v>
          </cell>
          <cell r="E22">
            <v>78.110000610351563</v>
          </cell>
          <cell r="F22">
            <v>80.089013671875023</v>
          </cell>
        </row>
        <row r="23">
          <cell r="C23">
            <v>12</v>
          </cell>
          <cell r="D23" t="str">
            <v>n-Heptane</v>
          </cell>
          <cell r="E23">
            <v>100.20500183105469</v>
          </cell>
          <cell r="F23">
            <v>98.429010009765648</v>
          </cell>
        </row>
        <row r="24">
          <cell r="C24">
            <v>13</v>
          </cell>
          <cell r="D24" t="str">
            <v>Toluene</v>
          </cell>
          <cell r="E24">
            <v>92.140800476074219</v>
          </cell>
          <cell r="F24">
            <v>110.64901123046877</v>
          </cell>
        </row>
        <row r="25">
          <cell r="C25">
            <v>14</v>
          </cell>
          <cell r="D25" t="str">
            <v>n-Octane</v>
          </cell>
          <cell r="E25">
            <v>114.23200225830078</v>
          </cell>
          <cell r="F25">
            <v>125.67000732421877</v>
          </cell>
        </row>
        <row r="26">
          <cell r="C26">
            <v>15</v>
          </cell>
          <cell r="D26" t="str">
            <v>m-Xylene</v>
          </cell>
          <cell r="E26">
            <v>106.16600036621094</v>
          </cell>
          <cell r="F26">
            <v>139.11501464843752</v>
          </cell>
        </row>
        <row r="27">
          <cell r="C27">
            <v>16</v>
          </cell>
          <cell r="D27" t="str">
            <v>o-Xylene</v>
          </cell>
          <cell r="E27">
            <v>106.16600036621094</v>
          </cell>
          <cell r="F27">
            <v>144.42501220703127</v>
          </cell>
        </row>
        <row r="28">
          <cell r="C28">
            <v>17</v>
          </cell>
          <cell r="D28" t="str">
            <v>n-Nonane</v>
          </cell>
          <cell r="E28">
            <v>128.25900268554687</v>
          </cell>
          <cell r="F28">
            <v>150.8170104980469</v>
          </cell>
        </row>
        <row r="29">
          <cell r="C29">
            <v>18</v>
          </cell>
          <cell r="D29" t="str">
            <v>n-Decane</v>
          </cell>
          <cell r="E29">
            <v>142.28500366210937</v>
          </cell>
          <cell r="F29">
            <v>174.14901123046877</v>
          </cell>
        </row>
        <row r="30">
          <cell r="C30">
            <v>19</v>
          </cell>
          <cell r="D30" t="str">
            <v>n-C11</v>
          </cell>
          <cell r="E30">
            <v>156.31300354003906</v>
          </cell>
          <cell r="F30">
            <v>195.8900085449219</v>
          </cell>
        </row>
        <row r="31">
          <cell r="C31">
            <v>20</v>
          </cell>
          <cell r="D31" t="str">
            <v>C12-13*</v>
          </cell>
          <cell r="E31">
            <v>167.32000732421875</v>
          </cell>
          <cell r="F31">
            <v>217.27999267578127</v>
          </cell>
        </row>
        <row r="32">
          <cell r="C32">
            <v>21</v>
          </cell>
          <cell r="D32" t="str">
            <v>n-C14</v>
          </cell>
          <cell r="E32">
            <v>198.3800048828125</v>
          </cell>
          <cell r="F32">
            <v>253.50802001953127</v>
          </cell>
        </row>
        <row r="33">
          <cell r="C33">
            <v>22</v>
          </cell>
          <cell r="D33" t="str">
            <v>C15-C16*</v>
          </cell>
          <cell r="E33">
            <v>213.22999572753906</v>
          </cell>
          <cell r="F33">
            <v>273.85000000000002</v>
          </cell>
        </row>
        <row r="34">
          <cell r="C34">
            <v>23</v>
          </cell>
          <cell r="D34" t="str">
            <v>n-C17</v>
          </cell>
          <cell r="E34">
            <v>240.45700073242187</v>
          </cell>
          <cell r="F34">
            <v>302.14901123046877</v>
          </cell>
        </row>
        <row r="35">
          <cell r="C35">
            <v>24</v>
          </cell>
          <cell r="D35" t="str">
            <v>C18-C20*</v>
          </cell>
          <cell r="E35">
            <v>268.42999267578125</v>
          </cell>
          <cell r="F35">
            <v>330.88002929687502</v>
          </cell>
        </row>
        <row r="36">
          <cell r="C36">
            <v>25</v>
          </cell>
          <cell r="D36" t="str">
            <v>C21-C25*</v>
          </cell>
          <cell r="E36">
            <v>313</v>
          </cell>
          <cell r="F36">
            <v>370.88997802734377</v>
          </cell>
        </row>
        <row r="37">
          <cell r="C37">
            <v>26</v>
          </cell>
          <cell r="D37" t="str">
            <v>C26-C76*</v>
          </cell>
          <cell r="E37">
            <v>429.10000610351562</v>
          </cell>
          <cell r="F37">
            <v>458.38002929687502</v>
          </cell>
        </row>
        <row r="38">
          <cell r="C38">
            <v>27</v>
          </cell>
          <cell r="D38" t="str">
            <v>CP2A*</v>
          </cell>
          <cell r="E38">
            <v>88.370002746582031</v>
          </cell>
          <cell r="F38">
            <v>78.249993896484398</v>
          </cell>
        </row>
        <row r="39">
          <cell r="C39">
            <v>28</v>
          </cell>
          <cell r="D39" t="str">
            <v>CP2B*</v>
          </cell>
          <cell r="E39">
            <v>107.98999786376953</v>
          </cell>
          <cell r="F39">
            <v>119.92000732421877</v>
          </cell>
        </row>
        <row r="40">
          <cell r="C40">
            <v>29</v>
          </cell>
          <cell r="D40" t="str">
            <v>CP2C*</v>
          </cell>
          <cell r="E40">
            <v>133.3800048828125</v>
          </cell>
          <cell r="F40">
            <v>163.95998535156252</v>
          </cell>
        </row>
        <row r="41">
          <cell r="C41">
            <v>30</v>
          </cell>
          <cell r="D41" t="str">
            <v>CP2D*</v>
          </cell>
          <cell r="E41">
            <v>164.83999633789062</v>
          </cell>
          <cell r="F41">
            <v>210.42000732421877</v>
          </cell>
        </row>
        <row r="42">
          <cell r="C42">
            <v>31</v>
          </cell>
          <cell r="D42" t="str">
            <v>CP2E*</v>
          </cell>
          <cell r="E42">
            <v>203.6300048828125</v>
          </cell>
          <cell r="F42">
            <v>260.20998535156252</v>
          </cell>
        </row>
        <row r="43">
          <cell r="C43">
            <v>32</v>
          </cell>
          <cell r="D43" t="str">
            <v>CP2F*</v>
          </cell>
          <cell r="E43">
            <v>251.3800048828125</v>
          </cell>
          <cell r="F43">
            <v>314.12001953125002</v>
          </cell>
        </row>
        <row r="44">
          <cell r="C44">
            <v>33</v>
          </cell>
          <cell r="D44" t="str">
            <v>CP2G*</v>
          </cell>
          <cell r="E44">
            <v>324.19000244140625</v>
          </cell>
          <cell r="F44">
            <v>386.17000732421877</v>
          </cell>
        </row>
        <row r="45">
          <cell r="C45">
            <v>34</v>
          </cell>
          <cell r="D45" t="str">
            <v>H2O</v>
          </cell>
          <cell r="E45">
            <v>18.015100479125977</v>
          </cell>
          <cell r="F45">
            <v>99.998010253906273</v>
          </cell>
        </row>
        <row r="46">
          <cell r="C46">
            <v>35</v>
          </cell>
          <cell r="D46" t="str">
            <v>TEGlycol</v>
          </cell>
          <cell r="E46">
            <v>150.16900634765625</v>
          </cell>
          <cell r="F46">
            <v>277.25002441406252</v>
          </cell>
        </row>
        <row r="47">
          <cell r="C47">
            <v>36</v>
          </cell>
          <cell r="D47" t="str">
            <v>C12-13_1*</v>
          </cell>
          <cell r="E47">
            <v>167.32000732421875</v>
          </cell>
          <cell r="F47">
            <v>217.27999267578127</v>
          </cell>
        </row>
        <row r="48">
          <cell r="C48">
            <v>37</v>
          </cell>
          <cell r="D48" t="str">
            <v>C15-C16_1*</v>
          </cell>
          <cell r="E48">
            <v>213.22999572753906</v>
          </cell>
          <cell r="F48">
            <v>273.85000000000002</v>
          </cell>
        </row>
        <row r="49">
          <cell r="C49">
            <v>38</v>
          </cell>
          <cell r="D49" t="str">
            <v>C18-C20_1*</v>
          </cell>
          <cell r="E49">
            <v>268.42999267578125</v>
          </cell>
          <cell r="F49">
            <v>330.88002929687502</v>
          </cell>
        </row>
        <row r="50">
          <cell r="C50">
            <v>39</v>
          </cell>
          <cell r="D50" t="str">
            <v>C21-C25_1*</v>
          </cell>
          <cell r="E50">
            <v>313</v>
          </cell>
          <cell r="F50">
            <v>370.88997802734377</v>
          </cell>
        </row>
        <row r="51">
          <cell r="C51">
            <v>40</v>
          </cell>
          <cell r="D51" t="str">
            <v>C26-C76_1*</v>
          </cell>
          <cell r="E51">
            <v>429.10000610351562</v>
          </cell>
          <cell r="F51">
            <v>458.38002929687502</v>
          </cell>
        </row>
        <row r="52">
          <cell r="C52">
            <v>41</v>
          </cell>
          <cell r="D52" t="str">
            <v>TexaTherm</v>
          </cell>
          <cell r="E52">
            <v>997.3599853515625</v>
          </cell>
          <cell r="F52">
            <v>780.00002441406252</v>
          </cell>
        </row>
        <row r="53">
          <cell r="C53">
            <v>42</v>
          </cell>
          <cell r="D53" t="str">
            <v>THEOL-66</v>
          </cell>
          <cell r="E53">
            <v>240</v>
          </cell>
          <cell r="F53">
            <v>341.30001220703127</v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verPage"/>
      <sheetName val="Material Balance"/>
      <sheetName val="CompData"/>
      <sheetName val="LumpComp"/>
    </sheetNames>
    <sheetDataSet>
      <sheetData sheetId="0">
        <row r="5">
          <cell r="D5" t="str">
            <v>StreamNameID</v>
          </cell>
          <cell r="E5">
            <v>1</v>
          </cell>
          <cell r="F5">
            <v>2</v>
          </cell>
          <cell r="G5">
            <v>3</v>
          </cell>
          <cell r="H5">
            <v>4</v>
          </cell>
          <cell r="I5">
            <v>5</v>
          </cell>
          <cell r="J5">
            <v>6</v>
          </cell>
          <cell r="K5">
            <v>7</v>
          </cell>
          <cell r="L5">
            <v>8</v>
          </cell>
          <cell r="M5">
            <v>9</v>
          </cell>
          <cell r="N5">
            <v>10</v>
          </cell>
          <cell r="O5">
            <v>11</v>
          </cell>
          <cell r="P5">
            <v>12</v>
          </cell>
          <cell r="Q5">
            <v>13</v>
          </cell>
          <cell r="R5">
            <v>14</v>
          </cell>
          <cell r="S5">
            <v>15</v>
          </cell>
          <cell r="T5">
            <v>16</v>
          </cell>
          <cell r="U5">
            <v>17</v>
          </cell>
          <cell r="V5">
            <v>18</v>
          </cell>
          <cell r="W5">
            <v>19</v>
          </cell>
          <cell r="X5">
            <v>20</v>
          </cell>
          <cell r="Y5">
            <v>21</v>
          </cell>
          <cell r="Z5">
            <v>22</v>
          </cell>
          <cell r="AA5">
            <v>23</v>
          </cell>
          <cell r="AB5">
            <v>24</v>
          </cell>
          <cell r="AC5">
            <v>25</v>
          </cell>
          <cell r="AD5">
            <v>26</v>
          </cell>
          <cell r="AE5">
            <v>27</v>
          </cell>
          <cell r="AF5">
            <v>28</v>
          </cell>
          <cell r="AG5">
            <v>29</v>
          </cell>
          <cell r="AH5">
            <v>30</v>
          </cell>
          <cell r="AI5">
            <v>31</v>
          </cell>
          <cell r="AJ5">
            <v>32</v>
          </cell>
          <cell r="AK5">
            <v>33</v>
          </cell>
          <cell r="AL5">
            <v>34</v>
          </cell>
          <cell r="AM5">
            <v>35</v>
          </cell>
          <cell r="AN5">
            <v>36</v>
          </cell>
          <cell r="AO5">
            <v>38</v>
          </cell>
          <cell r="AP5">
            <v>39</v>
          </cell>
          <cell r="AQ5">
            <v>40</v>
          </cell>
          <cell r="AR5">
            <v>41</v>
          </cell>
          <cell r="AS5">
            <v>42</v>
          </cell>
          <cell r="AT5">
            <v>43</v>
          </cell>
          <cell r="AU5">
            <v>44</v>
          </cell>
          <cell r="AV5">
            <v>45</v>
          </cell>
          <cell r="AW5">
            <v>46</v>
          </cell>
          <cell r="AX5">
            <v>47</v>
          </cell>
          <cell r="AY5">
            <v>48</v>
          </cell>
          <cell r="AZ5">
            <v>49</v>
          </cell>
          <cell r="BA5">
            <v>50</v>
          </cell>
          <cell r="BB5">
            <v>51</v>
          </cell>
          <cell r="BC5">
            <v>52</v>
          </cell>
          <cell r="BD5">
            <v>53</v>
          </cell>
          <cell r="BE5">
            <v>54</v>
          </cell>
          <cell r="BF5">
            <v>55</v>
          </cell>
          <cell r="BG5">
            <v>56</v>
          </cell>
          <cell r="BH5">
            <v>57</v>
          </cell>
          <cell r="BI5">
            <v>58</v>
          </cell>
          <cell r="BJ5">
            <v>59</v>
          </cell>
          <cell r="BK5">
            <v>60</v>
          </cell>
          <cell r="BL5">
            <v>61</v>
          </cell>
          <cell r="BM5">
            <v>62</v>
          </cell>
          <cell r="BN5">
            <v>63</v>
          </cell>
          <cell r="BO5">
            <v>64</v>
          </cell>
          <cell r="BP5">
            <v>65</v>
          </cell>
          <cell r="BQ5">
            <v>66</v>
          </cell>
          <cell r="BR5">
            <v>67</v>
          </cell>
          <cell r="BS5">
            <v>68</v>
          </cell>
          <cell r="BT5">
            <v>69</v>
          </cell>
          <cell r="BU5">
            <v>70</v>
          </cell>
          <cell r="BV5">
            <v>71</v>
          </cell>
          <cell r="BW5">
            <v>72</v>
          </cell>
          <cell r="BX5">
            <v>73</v>
          </cell>
          <cell r="BY5">
            <v>74</v>
          </cell>
          <cell r="BZ5">
            <v>75</v>
          </cell>
          <cell r="CA5">
            <v>76</v>
          </cell>
          <cell r="CB5">
            <v>77</v>
          </cell>
          <cell r="CC5">
            <v>78</v>
          </cell>
          <cell r="CD5">
            <v>79</v>
          </cell>
          <cell r="CE5">
            <v>80</v>
          </cell>
          <cell r="CF5">
            <v>81</v>
          </cell>
          <cell r="CG5">
            <v>82</v>
          </cell>
          <cell r="CH5">
            <v>83</v>
          </cell>
          <cell r="CI5">
            <v>84</v>
          </cell>
          <cell r="CJ5">
            <v>85</v>
          </cell>
          <cell r="CK5">
            <v>86</v>
          </cell>
          <cell r="CL5">
            <v>87</v>
          </cell>
          <cell r="CM5">
            <v>88</v>
          </cell>
          <cell r="CN5">
            <v>89</v>
          </cell>
          <cell r="CO5">
            <v>90</v>
          </cell>
          <cell r="CP5">
            <v>91</v>
          </cell>
          <cell r="CQ5">
            <v>92</v>
          </cell>
          <cell r="CR5">
            <v>93</v>
          </cell>
          <cell r="CS5">
            <v>94</v>
          </cell>
          <cell r="CT5">
            <v>95</v>
          </cell>
          <cell r="CU5">
            <v>96</v>
          </cell>
          <cell r="CV5">
            <v>97</v>
          </cell>
          <cell r="CW5">
            <v>98</v>
          </cell>
          <cell r="CX5">
            <v>99</v>
          </cell>
          <cell r="CY5">
            <v>100</v>
          </cell>
          <cell r="CZ5">
            <v>101</v>
          </cell>
          <cell r="DA5">
            <v>102</v>
          </cell>
          <cell r="DB5">
            <v>103</v>
          </cell>
          <cell r="DC5">
            <v>104</v>
          </cell>
          <cell r="DD5">
            <v>105</v>
          </cell>
          <cell r="DE5">
            <v>106</v>
          </cell>
          <cell r="DF5">
            <v>107</v>
          </cell>
          <cell r="DG5">
            <v>108</v>
          </cell>
          <cell r="DH5">
            <v>109</v>
          </cell>
          <cell r="DI5">
            <v>110</v>
          </cell>
          <cell r="DJ5">
            <v>111</v>
          </cell>
          <cell r="DK5">
            <v>112</v>
          </cell>
          <cell r="DL5">
            <v>113</v>
          </cell>
          <cell r="DM5">
            <v>114</v>
          </cell>
          <cell r="DN5">
            <v>115</v>
          </cell>
          <cell r="DO5">
            <v>116</v>
          </cell>
          <cell r="DP5">
            <v>117</v>
          </cell>
          <cell r="DQ5">
            <v>118</v>
          </cell>
          <cell r="DR5">
            <v>119</v>
          </cell>
          <cell r="DS5">
            <v>120</v>
          </cell>
          <cell r="DT5">
            <v>121</v>
          </cell>
          <cell r="DU5">
            <v>122</v>
          </cell>
          <cell r="DV5">
            <v>123</v>
          </cell>
          <cell r="DW5">
            <v>124</v>
          </cell>
          <cell r="DX5">
            <v>125</v>
          </cell>
          <cell r="DY5">
            <v>126</v>
          </cell>
          <cell r="DZ5">
            <v>127</v>
          </cell>
          <cell r="EA5">
            <v>128</v>
          </cell>
          <cell r="EB5">
            <v>129</v>
          </cell>
          <cell r="EC5">
            <v>130</v>
          </cell>
          <cell r="ED5">
            <v>131</v>
          </cell>
          <cell r="EE5">
            <v>132</v>
          </cell>
          <cell r="EF5">
            <v>133</v>
          </cell>
          <cell r="EG5">
            <v>134</v>
          </cell>
          <cell r="EH5">
            <v>135</v>
          </cell>
          <cell r="EI5">
            <v>136</v>
          </cell>
          <cell r="EJ5">
            <v>137</v>
          </cell>
          <cell r="EK5">
            <v>138</v>
          </cell>
          <cell r="EL5">
            <v>139</v>
          </cell>
          <cell r="EM5">
            <v>140</v>
          </cell>
          <cell r="EN5">
            <v>141</v>
          </cell>
          <cell r="EO5">
            <v>142</v>
          </cell>
          <cell r="EP5">
            <v>143</v>
          </cell>
          <cell r="EQ5">
            <v>144</v>
          </cell>
          <cell r="ER5">
            <v>145</v>
          </cell>
          <cell r="ES5">
            <v>146</v>
          </cell>
          <cell r="ET5">
            <v>147</v>
          </cell>
          <cell r="EU5">
            <v>148</v>
          </cell>
          <cell r="EV5">
            <v>149</v>
          </cell>
          <cell r="EW5">
            <v>150</v>
          </cell>
          <cell r="EX5">
            <v>151</v>
          </cell>
          <cell r="EY5">
            <v>152</v>
          </cell>
          <cell r="EZ5">
            <v>153</v>
          </cell>
          <cell r="FA5">
            <v>154</v>
          </cell>
          <cell r="FB5">
            <v>155</v>
          </cell>
          <cell r="FC5">
            <v>156</v>
          </cell>
          <cell r="FD5">
            <v>157</v>
          </cell>
          <cell r="FE5">
            <v>158</v>
          </cell>
          <cell r="FF5">
            <v>159</v>
          </cell>
          <cell r="FG5">
            <v>160</v>
          </cell>
          <cell r="FH5">
            <v>161</v>
          </cell>
          <cell r="FI5">
            <v>162</v>
          </cell>
          <cell r="FJ5">
            <v>163</v>
          </cell>
          <cell r="FK5">
            <v>164</v>
          </cell>
          <cell r="FL5">
            <v>165</v>
          </cell>
          <cell r="FM5">
            <v>166</v>
          </cell>
          <cell r="FN5">
            <v>167</v>
          </cell>
          <cell r="FO5">
            <v>168</v>
          </cell>
          <cell r="FP5">
            <v>169</v>
          </cell>
          <cell r="FQ5">
            <v>170</v>
          </cell>
          <cell r="FR5">
            <v>171</v>
          </cell>
          <cell r="FS5">
            <v>172</v>
          </cell>
          <cell r="FT5">
            <v>173</v>
          </cell>
          <cell r="FU5">
            <v>174</v>
          </cell>
          <cell r="FV5">
            <v>175</v>
          </cell>
          <cell r="FW5">
            <v>176</v>
          </cell>
          <cell r="FX5">
            <v>177</v>
          </cell>
          <cell r="FY5">
            <v>178</v>
          </cell>
          <cell r="FZ5">
            <v>179</v>
          </cell>
          <cell r="GA5">
            <v>180</v>
          </cell>
          <cell r="GB5">
            <v>181</v>
          </cell>
          <cell r="GC5">
            <v>182</v>
          </cell>
          <cell r="GD5">
            <v>183</v>
          </cell>
          <cell r="GE5">
            <v>184</v>
          </cell>
          <cell r="GF5">
            <v>185</v>
          </cell>
          <cell r="GG5">
            <v>186</v>
          </cell>
          <cell r="GH5">
            <v>187</v>
          </cell>
          <cell r="GI5">
            <v>188</v>
          </cell>
          <cell r="GJ5">
            <v>189</v>
          </cell>
          <cell r="GK5">
            <v>190</v>
          </cell>
          <cell r="GL5">
            <v>191</v>
          </cell>
          <cell r="GM5">
            <v>192</v>
          </cell>
          <cell r="GN5">
            <v>193</v>
          </cell>
          <cell r="GO5">
            <v>194</v>
          </cell>
          <cell r="GP5">
            <v>195</v>
          </cell>
          <cell r="GQ5">
            <v>196</v>
          </cell>
          <cell r="GR5">
            <v>197</v>
          </cell>
          <cell r="GS5">
            <v>198</v>
          </cell>
          <cell r="GT5">
            <v>339</v>
          </cell>
          <cell r="GU5">
            <v>340</v>
          </cell>
          <cell r="GV5">
            <v>347</v>
          </cell>
          <cell r="GW5">
            <v>348</v>
          </cell>
          <cell r="GX5">
            <v>351</v>
          </cell>
          <cell r="GY5">
            <v>352</v>
          </cell>
          <cell r="GZ5">
            <v>373</v>
          </cell>
          <cell r="HA5">
            <v>374</v>
          </cell>
          <cell r="HB5">
            <v>377</v>
          </cell>
          <cell r="HC5">
            <v>379</v>
          </cell>
          <cell r="HD5">
            <v>380</v>
          </cell>
          <cell r="HE5">
            <v>381</v>
          </cell>
          <cell r="HF5">
            <v>382</v>
          </cell>
          <cell r="HG5">
            <v>383</v>
          </cell>
          <cell r="HH5">
            <v>384</v>
          </cell>
          <cell r="HI5">
            <v>385</v>
          </cell>
          <cell r="HJ5">
            <v>386</v>
          </cell>
          <cell r="HK5">
            <v>387</v>
          </cell>
          <cell r="HL5">
            <v>388</v>
          </cell>
          <cell r="HM5">
            <v>389</v>
          </cell>
          <cell r="HN5">
            <v>390</v>
          </cell>
          <cell r="HO5">
            <v>391</v>
          </cell>
          <cell r="HP5">
            <v>392</v>
          </cell>
          <cell r="HQ5">
            <v>393</v>
          </cell>
          <cell r="HR5">
            <v>394</v>
          </cell>
          <cell r="HS5">
            <v>395</v>
          </cell>
          <cell r="HT5">
            <v>396</v>
          </cell>
          <cell r="HU5">
            <v>397</v>
          </cell>
          <cell r="HV5">
            <v>402</v>
          </cell>
          <cell r="HW5">
            <v>403</v>
          </cell>
          <cell r="HX5">
            <v>404</v>
          </cell>
          <cell r="HY5">
            <v>406</v>
          </cell>
          <cell r="HZ5">
            <v>407</v>
          </cell>
          <cell r="IA5">
            <v>408</v>
          </cell>
          <cell r="IB5">
            <v>410</v>
          </cell>
          <cell r="IC5">
            <v>411</v>
          </cell>
          <cell r="ID5">
            <v>413</v>
          </cell>
          <cell r="IE5">
            <v>414</v>
          </cell>
        </row>
        <row r="6">
          <cell r="D6" t="str">
            <v>StreamName</v>
          </cell>
          <cell r="E6" t="str">
            <v>KBB DRY</v>
          </cell>
          <cell r="F6" t="str">
            <v>KNB DRY</v>
          </cell>
          <cell r="G6" t="str">
            <v>KBB WATER</v>
          </cell>
          <cell r="H6" t="str">
            <v>KNB WATER</v>
          </cell>
          <cell r="I6" t="str">
            <v>KBB MIX</v>
          </cell>
          <cell r="J6" t="str">
            <v>KNB MIX</v>
          </cell>
          <cell r="K6" t="str">
            <v>KBB MIX 25C</v>
          </cell>
          <cell r="L6" t="str">
            <v>SATD KBB COND</v>
          </cell>
          <cell r="M6" t="str">
            <v>SATD KBB GAS</v>
          </cell>
          <cell r="N6" t="str">
            <v>KBB H2O</v>
          </cell>
          <cell r="O6" t="str">
            <v>KNB MIX 25C</v>
          </cell>
          <cell r="P6" t="str">
            <v>SATD KNB GAS</v>
          </cell>
          <cell r="Q6" t="str">
            <v>SATD KNB COND</v>
          </cell>
          <cell r="R6" t="str">
            <v>KNB H2O</v>
          </cell>
          <cell r="S6" t="str">
            <v>SATD KBB FEED</v>
          </cell>
          <cell r="T6" t="str">
            <v>SATD KNB FEED</v>
          </cell>
          <cell r="U6">
            <v>1</v>
          </cell>
          <cell r="V6">
            <v>2</v>
          </cell>
          <cell r="W6">
            <v>3</v>
          </cell>
          <cell r="X6">
            <v>4</v>
          </cell>
          <cell r="Y6">
            <v>5</v>
          </cell>
          <cell r="Z6">
            <v>6</v>
          </cell>
          <cell r="AA6">
            <v>7</v>
          </cell>
          <cell r="AB6" t="str">
            <v>2A</v>
          </cell>
          <cell r="AC6" t="str">
            <v>5A</v>
          </cell>
          <cell r="AD6" t="str">
            <v>3A</v>
          </cell>
          <cell r="AE6" t="str">
            <v>6A</v>
          </cell>
          <cell r="AF6">
            <v>50</v>
          </cell>
          <cell r="AG6" t="str">
            <v>52R</v>
          </cell>
          <cell r="AH6" t="str">
            <v>51R</v>
          </cell>
          <cell r="AI6">
            <v>53</v>
          </cell>
          <cell r="AJ6">
            <v>55</v>
          </cell>
          <cell r="AK6">
            <v>87</v>
          </cell>
          <cell r="AL6">
            <v>57</v>
          </cell>
          <cell r="AM6">
            <v>56</v>
          </cell>
          <cell r="AN6">
            <v>60</v>
          </cell>
          <cell r="AO6">
            <v>59</v>
          </cell>
          <cell r="AP6">
            <v>61</v>
          </cell>
          <cell r="AQ6" t="str">
            <v>61A</v>
          </cell>
          <cell r="AR6">
            <v>62</v>
          </cell>
          <cell r="AS6" t="str">
            <v>RECYLIQ</v>
          </cell>
          <cell r="AT6">
            <v>68</v>
          </cell>
          <cell r="AU6" t="str">
            <v>63R</v>
          </cell>
          <cell r="AV6" t="str">
            <v>LIQ FM OFFGAS R</v>
          </cell>
          <cell r="AW6" t="str">
            <v>67R</v>
          </cell>
          <cell r="AX6" t="str">
            <v>96R</v>
          </cell>
          <cell r="AY6">
            <v>8</v>
          </cell>
          <cell r="AZ6" t="str">
            <v>9-SPL</v>
          </cell>
          <cell r="BA6">
            <v>9</v>
          </cell>
          <cell r="BB6">
            <v>10</v>
          </cell>
          <cell r="BC6">
            <v>11</v>
          </cell>
          <cell r="BD6" t="str">
            <v>G2R</v>
          </cell>
          <cell r="BE6">
            <v>12</v>
          </cell>
          <cell r="BF6" t="str">
            <v>G3</v>
          </cell>
          <cell r="BG6" t="str">
            <v>12-2B</v>
          </cell>
          <cell r="BH6" t="str">
            <v>12-2A</v>
          </cell>
          <cell r="BI6" t="str">
            <v>12-1A</v>
          </cell>
          <cell r="BJ6" t="str">
            <v>G1</v>
          </cell>
          <cell r="BK6" t="str">
            <v>12-1B</v>
          </cell>
          <cell r="BL6">
            <v>13</v>
          </cell>
          <cell r="BM6" t="str">
            <v>G2</v>
          </cell>
          <cell r="BN6" t="str">
            <v>14_</v>
          </cell>
          <cell r="BO6">
            <v>15</v>
          </cell>
          <cell r="BP6" t="str">
            <v>14A</v>
          </cell>
          <cell r="BQ6" t="str">
            <v>14-SPL</v>
          </cell>
          <cell r="BR6">
            <v>16</v>
          </cell>
          <cell r="BS6" t="str">
            <v>17-SPL</v>
          </cell>
          <cell r="BT6">
            <v>17</v>
          </cell>
          <cell r="BU6">
            <v>18</v>
          </cell>
          <cell r="BV6">
            <v>21</v>
          </cell>
          <cell r="BW6">
            <v>19</v>
          </cell>
          <cell r="BX6">
            <v>22</v>
          </cell>
          <cell r="BY6">
            <v>20</v>
          </cell>
          <cell r="BZ6">
            <v>23</v>
          </cell>
          <cell r="CA6">
            <v>24</v>
          </cell>
          <cell r="CB6">
            <v>25</v>
          </cell>
          <cell r="CC6">
            <v>26</v>
          </cell>
          <cell r="CD6">
            <v>27</v>
          </cell>
          <cell r="CE6">
            <v>28</v>
          </cell>
          <cell r="CF6">
            <v>29</v>
          </cell>
          <cell r="CG6" t="str">
            <v>28R</v>
          </cell>
          <cell r="CH6">
            <v>30</v>
          </cell>
          <cell r="CI6">
            <v>31</v>
          </cell>
          <cell r="CJ6">
            <v>32</v>
          </cell>
          <cell r="CK6">
            <v>33</v>
          </cell>
          <cell r="CL6">
            <v>34</v>
          </cell>
          <cell r="CM6" t="str">
            <v>31A</v>
          </cell>
          <cell r="CN6">
            <v>35</v>
          </cell>
          <cell r="CO6" t="str">
            <v>35-SPL</v>
          </cell>
          <cell r="CP6">
            <v>38</v>
          </cell>
          <cell r="CQ6" t="str">
            <v>35A</v>
          </cell>
          <cell r="CR6" t="str">
            <v>38A</v>
          </cell>
          <cell r="CS6">
            <v>46</v>
          </cell>
          <cell r="CT6">
            <v>48</v>
          </cell>
          <cell r="CU6">
            <v>49</v>
          </cell>
          <cell r="CV6" t="str">
            <v>39-SPL</v>
          </cell>
          <cell r="CW6">
            <v>39</v>
          </cell>
          <cell r="CX6">
            <v>40</v>
          </cell>
          <cell r="CY6">
            <v>36</v>
          </cell>
          <cell r="CZ6">
            <v>37</v>
          </cell>
          <cell r="DA6">
            <v>41</v>
          </cell>
          <cell r="DB6" t="str">
            <v>41A</v>
          </cell>
          <cell r="DC6">
            <v>42</v>
          </cell>
          <cell r="DD6">
            <v>43</v>
          </cell>
          <cell r="DE6" t="str">
            <v>43-SPL</v>
          </cell>
          <cell r="DF6">
            <v>44</v>
          </cell>
          <cell r="DG6">
            <v>45</v>
          </cell>
          <cell r="DH6" t="str">
            <v>23R</v>
          </cell>
          <cell r="DI6" t="str">
            <v>41-SPL</v>
          </cell>
          <cell r="DJ6" t="str">
            <v>41COMB</v>
          </cell>
          <cell r="DK6" t="str">
            <v>63-SPL</v>
          </cell>
          <cell r="DL6">
            <v>63</v>
          </cell>
          <cell r="DM6">
            <v>69</v>
          </cell>
          <cell r="DN6">
            <v>70</v>
          </cell>
          <cell r="DO6" t="str">
            <v>69A</v>
          </cell>
          <cell r="DP6" t="str">
            <v>53-SPL</v>
          </cell>
          <cell r="DQ6">
            <v>54</v>
          </cell>
          <cell r="DR6" t="str">
            <v>56-SPL</v>
          </cell>
          <cell r="DS6" t="str">
            <v>56A</v>
          </cell>
          <cell r="DT6" t="str">
            <v>58-SPL</v>
          </cell>
          <cell r="DU6">
            <v>58</v>
          </cell>
          <cell r="DV6" t="str">
            <v>57-SPL</v>
          </cell>
          <cell r="DW6" t="str">
            <v>57A</v>
          </cell>
          <cell r="DX6" t="str">
            <v>60-SPL</v>
          </cell>
          <cell r="DY6" t="str">
            <v>60A</v>
          </cell>
          <cell r="DZ6" t="str">
            <v>PROD WATER</v>
          </cell>
          <cell r="EA6" t="str">
            <v>59-SPL</v>
          </cell>
          <cell r="EB6" t="str">
            <v>59A</v>
          </cell>
          <cell r="EC6" t="str">
            <v>59A-SPL</v>
          </cell>
          <cell r="ED6" t="str">
            <v>59B</v>
          </cell>
          <cell r="EE6">
            <v>71</v>
          </cell>
          <cell r="EF6">
            <v>80</v>
          </cell>
          <cell r="EG6">
            <v>72</v>
          </cell>
          <cell r="EH6" t="str">
            <v>80A</v>
          </cell>
          <cell r="EI6" t="str">
            <v>81A</v>
          </cell>
          <cell r="EJ6" t="str">
            <v>81-SPL</v>
          </cell>
          <cell r="EK6">
            <v>81</v>
          </cell>
          <cell r="EL6" t="str">
            <v>82-SPL</v>
          </cell>
          <cell r="EM6">
            <v>82</v>
          </cell>
          <cell r="EN6" t="str">
            <v>72A</v>
          </cell>
          <cell r="EO6">
            <v>76</v>
          </cell>
          <cell r="EP6">
            <v>77</v>
          </cell>
          <cell r="EQ6" t="str">
            <v>72R</v>
          </cell>
          <cell r="ER6">
            <v>78</v>
          </cell>
          <cell r="ES6" t="str">
            <v>78-SPL</v>
          </cell>
          <cell r="ET6">
            <v>79</v>
          </cell>
          <cell r="EU6">
            <v>83</v>
          </cell>
          <cell r="EV6">
            <v>84</v>
          </cell>
          <cell r="EW6">
            <v>85</v>
          </cell>
          <cell r="EX6" t="str">
            <v>85A</v>
          </cell>
          <cell r="EY6" t="str">
            <v>85B-SPL</v>
          </cell>
          <cell r="EZ6" t="str">
            <v>85B</v>
          </cell>
          <cell r="FA6" t="str">
            <v>85C</v>
          </cell>
          <cell r="FB6">
            <v>86</v>
          </cell>
          <cell r="FC6">
            <v>88</v>
          </cell>
          <cell r="FD6">
            <v>89</v>
          </cell>
          <cell r="FE6">
            <v>90</v>
          </cell>
          <cell r="FF6">
            <v>91</v>
          </cell>
          <cell r="FG6">
            <v>92</v>
          </cell>
          <cell r="FH6">
            <v>93</v>
          </cell>
          <cell r="FI6">
            <v>94</v>
          </cell>
          <cell r="FJ6">
            <v>95</v>
          </cell>
          <cell r="FK6" t="str">
            <v>94-SPL</v>
          </cell>
          <cell r="FL6">
            <v>96</v>
          </cell>
          <cell r="FM6" t="str">
            <v>95-SPL</v>
          </cell>
          <cell r="FN6">
            <v>66</v>
          </cell>
          <cell r="FO6" t="str">
            <v>91-SPL</v>
          </cell>
          <cell r="FP6">
            <v>65</v>
          </cell>
          <cell r="FQ6" t="str">
            <v>91A</v>
          </cell>
          <cell r="FR6" t="str">
            <v>95A</v>
          </cell>
          <cell r="FS6" t="str">
            <v>95B</v>
          </cell>
          <cell r="FT6" t="str">
            <v>95B-SPL</v>
          </cell>
          <cell r="FU6" t="str">
            <v>91B</v>
          </cell>
          <cell r="FV6" t="str">
            <v>91B-SPL</v>
          </cell>
          <cell r="FW6" t="str">
            <v>85C-SPL</v>
          </cell>
          <cell r="FX6">
            <v>64</v>
          </cell>
          <cell r="FY6" t="str">
            <v>37-SPL</v>
          </cell>
          <cell r="FZ6" t="str">
            <v>37A</v>
          </cell>
          <cell r="GA6" t="str">
            <v>37A-SPL</v>
          </cell>
          <cell r="GB6">
            <v>67</v>
          </cell>
          <cell r="GC6" t="str">
            <v>11A</v>
          </cell>
          <cell r="GD6" t="str">
            <v>11A-SPL</v>
          </cell>
          <cell r="GE6">
            <v>51</v>
          </cell>
          <cell r="GF6" t="str">
            <v>26-SPL</v>
          </cell>
          <cell r="GG6">
            <v>52</v>
          </cell>
          <cell r="GH6" t="str">
            <v>25A</v>
          </cell>
          <cell r="GI6" t="str">
            <v>25_1</v>
          </cell>
          <cell r="GJ6" t="str">
            <v>25_2</v>
          </cell>
          <cell r="GK6" t="str">
            <v>25B</v>
          </cell>
          <cell r="GL6">
            <v>98</v>
          </cell>
          <cell r="GM6">
            <v>97</v>
          </cell>
          <cell r="GN6" t="str">
            <v>LIQ FM OFFGAS</v>
          </cell>
          <cell r="GO6" t="str">
            <v>55_SPL</v>
          </cell>
          <cell r="GP6" t="str">
            <v>55A</v>
          </cell>
          <cell r="GQ6">
            <v>14</v>
          </cell>
          <cell r="GR6" t="str">
            <v>G4</v>
          </cell>
          <cell r="GS6" t="str">
            <v>14B</v>
          </cell>
          <cell r="GT6" t="str">
            <v>G21</v>
          </cell>
          <cell r="GU6">
            <v>12</v>
          </cell>
          <cell r="GV6">
            <v>10</v>
          </cell>
          <cell r="GW6" t="str">
            <v>G2</v>
          </cell>
          <cell r="GX6">
            <v>71</v>
          </cell>
          <cell r="GY6">
            <v>80</v>
          </cell>
          <cell r="GZ6" t="str">
            <v>Boilup</v>
          </cell>
          <cell r="HA6" t="str">
            <v>To Reboiler</v>
          </cell>
          <cell r="HB6">
            <v>72</v>
          </cell>
          <cell r="HC6" t="str">
            <v>3-HO</v>
          </cell>
          <cell r="HD6" t="str">
            <v>4-HO</v>
          </cell>
          <cell r="HE6" t="str">
            <v>1-HO</v>
          </cell>
          <cell r="HF6" t="str">
            <v>5-HO</v>
          </cell>
          <cell r="HG6" t="str">
            <v>2-HO</v>
          </cell>
          <cell r="HH6" t="str">
            <v>7-HO</v>
          </cell>
          <cell r="HI6" t="str">
            <v>11-HO</v>
          </cell>
          <cell r="HJ6" t="str">
            <v>13-HO</v>
          </cell>
          <cell r="HK6" t="str">
            <v>9-HO</v>
          </cell>
          <cell r="HL6" t="str">
            <v>7HO-SPL</v>
          </cell>
          <cell r="HM6" t="str">
            <v>8-HO</v>
          </cell>
          <cell r="HN6" t="str">
            <v>9HO-SPL</v>
          </cell>
          <cell r="HO6" t="str">
            <v>10-HO</v>
          </cell>
          <cell r="HP6" t="str">
            <v>13HO-SPL</v>
          </cell>
          <cell r="HQ6" t="str">
            <v>14-HO</v>
          </cell>
          <cell r="HR6" t="str">
            <v>12-HO</v>
          </cell>
          <cell r="HS6" t="str">
            <v>11HO-SPL</v>
          </cell>
          <cell r="HT6" t="str">
            <v>6-HO</v>
          </cell>
          <cell r="HU6" t="str">
            <v>15-HO</v>
          </cell>
          <cell r="HV6" t="str">
            <v>2-FG</v>
          </cell>
          <cell r="HW6" t="str">
            <v>3-FG</v>
          </cell>
          <cell r="HX6" t="str">
            <v>4-FG</v>
          </cell>
          <cell r="HY6" t="str">
            <v>6-FG</v>
          </cell>
          <cell r="HZ6" t="str">
            <v>5-FG</v>
          </cell>
          <cell r="IA6" t="str">
            <v>7-FG</v>
          </cell>
          <cell r="IB6" t="str">
            <v>9-FG</v>
          </cell>
          <cell r="IC6" t="str">
            <v>10-FG</v>
          </cell>
          <cell r="ID6" t="str">
            <v>11-FG</v>
          </cell>
          <cell r="IE6">
            <v>48</v>
          </cell>
        </row>
        <row r="7">
          <cell r="D7" t="str">
            <v>Flowsheet</v>
          </cell>
          <cell r="E7" t="str">
            <v>Case (Main)</v>
          </cell>
          <cell r="F7" t="str">
            <v>Case (Main)</v>
          </cell>
          <cell r="G7" t="str">
            <v>Case (Main)</v>
          </cell>
          <cell r="H7" t="str">
            <v>Case (Main)</v>
          </cell>
          <cell r="I7" t="str">
            <v>Case (Main)</v>
          </cell>
          <cell r="J7" t="str">
            <v>Case (Main)</v>
          </cell>
          <cell r="K7" t="str">
            <v>Case (Main)</v>
          </cell>
          <cell r="L7" t="str">
            <v>Case (Main)</v>
          </cell>
          <cell r="M7" t="str">
            <v>Case (Main)</v>
          </cell>
          <cell r="N7" t="str">
            <v>Case (Main)</v>
          </cell>
          <cell r="O7" t="str">
            <v>Case (Main)</v>
          </cell>
          <cell r="P7" t="str">
            <v>Case (Main)</v>
          </cell>
          <cell r="Q7" t="str">
            <v>Case (Main)</v>
          </cell>
          <cell r="R7" t="str">
            <v>Case (Main)</v>
          </cell>
          <cell r="S7" t="str">
            <v>Case (Main)</v>
          </cell>
          <cell r="T7" t="str">
            <v>Case (Main)</v>
          </cell>
          <cell r="U7" t="str">
            <v>Case (Main)</v>
          </cell>
          <cell r="V7" t="str">
            <v>Case (Main)</v>
          </cell>
          <cell r="W7" t="str">
            <v>Case (Main)</v>
          </cell>
          <cell r="X7" t="str">
            <v>Case (Main)</v>
          </cell>
          <cell r="Y7" t="str">
            <v>Case (Main)</v>
          </cell>
          <cell r="Z7" t="str">
            <v>Case (Main)</v>
          </cell>
          <cell r="AA7" t="str">
            <v>Case (Main)</v>
          </cell>
          <cell r="AB7" t="str">
            <v>Case (Main)</v>
          </cell>
          <cell r="AC7" t="str">
            <v>Case (Main)</v>
          </cell>
          <cell r="AD7" t="str">
            <v>Case (Main)</v>
          </cell>
          <cell r="AE7" t="str">
            <v>Case (Main)</v>
          </cell>
          <cell r="AF7" t="str">
            <v>Case (Main)</v>
          </cell>
          <cell r="AG7" t="str">
            <v>Case (Main)</v>
          </cell>
          <cell r="AH7" t="str">
            <v>Case (Main)</v>
          </cell>
          <cell r="AI7" t="str">
            <v>Case (Main)</v>
          </cell>
          <cell r="AJ7" t="str">
            <v>Case (Main)</v>
          </cell>
          <cell r="AK7" t="str">
            <v>Case (Main)</v>
          </cell>
          <cell r="AL7" t="str">
            <v>Case (Main)</v>
          </cell>
          <cell r="AM7" t="str">
            <v>Case (Main)</v>
          </cell>
          <cell r="AN7" t="str">
            <v>Case (Main)</v>
          </cell>
          <cell r="AO7" t="str">
            <v>Case (Main)</v>
          </cell>
          <cell r="AP7" t="str">
            <v>Case (Main)</v>
          </cell>
          <cell r="AQ7" t="str">
            <v>Case (Main)</v>
          </cell>
          <cell r="AR7" t="str">
            <v>Case (Main)</v>
          </cell>
          <cell r="AS7" t="str">
            <v>Case (Main)</v>
          </cell>
          <cell r="AT7" t="str">
            <v>Case (Main)</v>
          </cell>
          <cell r="AU7" t="str">
            <v>Case (Main)</v>
          </cell>
          <cell r="AV7" t="str">
            <v>Case (Main)</v>
          </cell>
          <cell r="AW7" t="str">
            <v>Case (Main)</v>
          </cell>
          <cell r="AX7" t="str">
            <v>Case (Main)</v>
          </cell>
          <cell r="AY7" t="str">
            <v>Case (Main)</v>
          </cell>
          <cell r="AZ7" t="str">
            <v>Case (Main)</v>
          </cell>
          <cell r="BA7" t="str">
            <v>Case (Main)</v>
          </cell>
          <cell r="BB7" t="str">
            <v>Case (Main)</v>
          </cell>
          <cell r="BC7" t="str">
            <v>Case (Main)</v>
          </cell>
          <cell r="BD7" t="str">
            <v>Case (Main)</v>
          </cell>
          <cell r="BE7" t="str">
            <v>Case (Main)</v>
          </cell>
          <cell r="BF7" t="str">
            <v>Case (Main)</v>
          </cell>
          <cell r="BG7" t="str">
            <v>Case (Main)</v>
          </cell>
          <cell r="BH7" t="str">
            <v>Case (Main)</v>
          </cell>
          <cell r="BI7" t="str">
            <v>Case (Main)</v>
          </cell>
          <cell r="BJ7" t="str">
            <v>Case (Main)</v>
          </cell>
          <cell r="BK7" t="str">
            <v>Case (Main)</v>
          </cell>
          <cell r="BL7" t="str">
            <v>Case (Main)</v>
          </cell>
          <cell r="BM7" t="str">
            <v>Case (Main)</v>
          </cell>
          <cell r="BN7" t="str">
            <v>Case (Main)</v>
          </cell>
          <cell r="BO7" t="str">
            <v>Case (Main)</v>
          </cell>
          <cell r="BP7" t="str">
            <v>Case (Main)</v>
          </cell>
          <cell r="BQ7" t="str">
            <v>Case (Main)</v>
          </cell>
          <cell r="BR7" t="str">
            <v>Case (Main)</v>
          </cell>
          <cell r="BS7" t="str">
            <v>Case (Main)</v>
          </cell>
          <cell r="BT7" t="str">
            <v>Case (Main)</v>
          </cell>
          <cell r="BU7" t="str">
            <v>Case (Main)</v>
          </cell>
          <cell r="BV7" t="str">
            <v>Case (Main)</v>
          </cell>
          <cell r="BW7" t="str">
            <v>Case (Main)</v>
          </cell>
          <cell r="BX7" t="str">
            <v>Case (Main)</v>
          </cell>
          <cell r="BY7" t="str">
            <v>Case (Main)</v>
          </cell>
          <cell r="BZ7" t="str">
            <v>Case (Main)</v>
          </cell>
          <cell r="CA7" t="str">
            <v>Case (Main)</v>
          </cell>
          <cell r="CB7" t="str">
            <v>Case (Main)</v>
          </cell>
          <cell r="CC7" t="str">
            <v>Case (Main)</v>
          </cell>
          <cell r="CD7" t="str">
            <v>Case (Main)</v>
          </cell>
          <cell r="CE7" t="str">
            <v>Case (Main)</v>
          </cell>
          <cell r="CF7" t="str">
            <v>Case (Main)</v>
          </cell>
          <cell r="CG7" t="str">
            <v>Case (Main)</v>
          </cell>
          <cell r="CH7" t="str">
            <v>Case (Main)</v>
          </cell>
          <cell r="CI7" t="str">
            <v>Case (Main)</v>
          </cell>
          <cell r="CJ7" t="str">
            <v>Case (Main)</v>
          </cell>
          <cell r="CK7" t="str">
            <v>Case (Main)</v>
          </cell>
          <cell r="CL7" t="str">
            <v>Case (Main)</v>
          </cell>
          <cell r="CM7" t="str">
            <v>Case (Main)</v>
          </cell>
          <cell r="CN7" t="str">
            <v>Case (Main)</v>
          </cell>
          <cell r="CO7" t="str">
            <v>Case (Main)</v>
          </cell>
          <cell r="CP7" t="str">
            <v>Case (Main)</v>
          </cell>
          <cell r="CQ7" t="str">
            <v>Case (Main)</v>
          </cell>
          <cell r="CR7" t="str">
            <v>Case (Main)</v>
          </cell>
          <cell r="CS7" t="str">
            <v>Case (Main)</v>
          </cell>
          <cell r="CT7" t="str">
            <v>Case (Main)</v>
          </cell>
          <cell r="CU7" t="str">
            <v>Case (Main)</v>
          </cell>
          <cell r="CV7" t="str">
            <v>Case (Main)</v>
          </cell>
          <cell r="CW7" t="str">
            <v>Case (Main)</v>
          </cell>
          <cell r="CX7" t="str">
            <v>Case (Main)</v>
          </cell>
          <cell r="CY7" t="str">
            <v>Case (Main)</v>
          </cell>
          <cell r="CZ7" t="str">
            <v>Case (Main)</v>
          </cell>
          <cell r="DA7" t="str">
            <v>Case (Main)</v>
          </cell>
          <cell r="DB7" t="str">
            <v>Case (Main)</v>
          </cell>
          <cell r="DC7" t="str">
            <v>Case (Main)</v>
          </cell>
          <cell r="DD7" t="str">
            <v>Case (Main)</v>
          </cell>
          <cell r="DE7" t="str">
            <v>Case (Main)</v>
          </cell>
          <cell r="DF7" t="str">
            <v>Case (Main)</v>
          </cell>
          <cell r="DG7" t="str">
            <v>Case (Main)</v>
          </cell>
          <cell r="DH7" t="str">
            <v>Case (Main)</v>
          </cell>
          <cell r="DI7" t="str">
            <v>Case (Main)</v>
          </cell>
          <cell r="DJ7" t="str">
            <v>Case (Main)</v>
          </cell>
          <cell r="DK7" t="str">
            <v>Case (Main)</v>
          </cell>
          <cell r="DL7" t="str">
            <v>Case (Main)</v>
          </cell>
          <cell r="DM7" t="str">
            <v>Case (Main)</v>
          </cell>
          <cell r="DN7" t="str">
            <v>Case (Main)</v>
          </cell>
          <cell r="DO7" t="str">
            <v>Case (Main)</v>
          </cell>
          <cell r="DP7" t="str">
            <v>Case (Main)</v>
          </cell>
          <cell r="DQ7" t="str">
            <v>Case (Main)</v>
          </cell>
          <cell r="DR7" t="str">
            <v>Case (Main)</v>
          </cell>
          <cell r="DS7" t="str">
            <v>Case (Main)</v>
          </cell>
          <cell r="DT7" t="str">
            <v>Case (Main)</v>
          </cell>
          <cell r="DU7" t="str">
            <v>Case (Main)</v>
          </cell>
          <cell r="DV7" t="str">
            <v>Case (Main)</v>
          </cell>
          <cell r="DW7" t="str">
            <v>Case (Main)</v>
          </cell>
          <cell r="DX7" t="str">
            <v>Case (Main)</v>
          </cell>
          <cell r="DY7" t="str">
            <v>Case (Main)</v>
          </cell>
          <cell r="DZ7" t="str">
            <v>Case (Main)</v>
          </cell>
          <cell r="EA7" t="str">
            <v>Case (Main)</v>
          </cell>
          <cell r="EB7" t="str">
            <v>Case (Main)</v>
          </cell>
          <cell r="EC7" t="str">
            <v>Case (Main)</v>
          </cell>
          <cell r="ED7" t="str">
            <v>Case (Main)</v>
          </cell>
          <cell r="EE7" t="str">
            <v>Case (Main)</v>
          </cell>
          <cell r="EF7" t="str">
            <v>Case (Main)</v>
          </cell>
          <cell r="EG7" t="str">
            <v>Case (Main)</v>
          </cell>
          <cell r="EH7" t="str">
            <v>Case (Main)</v>
          </cell>
          <cell r="EI7" t="str">
            <v>Case (Main)</v>
          </cell>
          <cell r="EJ7" t="str">
            <v>Case (Main)</v>
          </cell>
          <cell r="EK7" t="str">
            <v>Case (Main)</v>
          </cell>
          <cell r="EL7" t="str">
            <v>Case (Main)</v>
          </cell>
          <cell r="EM7" t="str">
            <v>Case (Main)</v>
          </cell>
          <cell r="EN7" t="str">
            <v>Case (Main)</v>
          </cell>
          <cell r="EO7" t="str">
            <v>Case (Main)</v>
          </cell>
          <cell r="EP7" t="str">
            <v>Case (Main)</v>
          </cell>
          <cell r="EQ7" t="str">
            <v>Case (Main)</v>
          </cell>
          <cell r="ER7" t="str">
            <v>Case (Main)</v>
          </cell>
          <cell r="ES7" t="str">
            <v>Case (Main)</v>
          </cell>
          <cell r="ET7" t="str">
            <v>Case (Main)</v>
          </cell>
          <cell r="EU7" t="str">
            <v>Case (Main)</v>
          </cell>
          <cell r="EV7" t="str">
            <v>Case (Main)</v>
          </cell>
          <cell r="EW7" t="str">
            <v>Case (Main)</v>
          </cell>
          <cell r="EX7" t="str">
            <v>Case (Main)</v>
          </cell>
          <cell r="EY7" t="str">
            <v>Case (Main)</v>
          </cell>
          <cell r="EZ7" t="str">
            <v>Case (Main)</v>
          </cell>
          <cell r="FA7" t="str">
            <v>Case (Main)</v>
          </cell>
          <cell r="FB7" t="str">
            <v>Case (Main)</v>
          </cell>
          <cell r="FC7" t="str">
            <v>Case (Main)</v>
          </cell>
          <cell r="FD7" t="str">
            <v>Case (Main)</v>
          </cell>
          <cell r="FE7" t="str">
            <v>Case (Main)</v>
          </cell>
          <cell r="FF7" t="str">
            <v>Case (Main)</v>
          </cell>
          <cell r="FG7" t="str">
            <v>Case (Main)</v>
          </cell>
          <cell r="FH7" t="str">
            <v>Case (Main)</v>
          </cell>
          <cell r="FI7" t="str">
            <v>Case (Main)</v>
          </cell>
          <cell r="FJ7" t="str">
            <v>Case (Main)</v>
          </cell>
          <cell r="FK7" t="str">
            <v>Case (Main)</v>
          </cell>
          <cell r="FL7" t="str">
            <v>Case (Main)</v>
          </cell>
          <cell r="FM7" t="str">
            <v>Case (Main)</v>
          </cell>
          <cell r="FN7" t="str">
            <v>Case (Main)</v>
          </cell>
          <cell r="FO7" t="str">
            <v>Case (Main)</v>
          </cell>
          <cell r="FP7" t="str">
            <v>Case (Main)</v>
          </cell>
          <cell r="FQ7" t="str">
            <v>Case (Main)</v>
          </cell>
          <cell r="FR7" t="str">
            <v>Case (Main)</v>
          </cell>
          <cell r="FS7" t="str">
            <v>Case (Main)</v>
          </cell>
          <cell r="FT7" t="str">
            <v>Case (Main)</v>
          </cell>
          <cell r="FU7" t="str">
            <v>Case (Main)</v>
          </cell>
          <cell r="FV7" t="str">
            <v>Case (Main)</v>
          </cell>
          <cell r="FW7" t="str">
            <v>Case (Main)</v>
          </cell>
          <cell r="FX7" t="str">
            <v>Case (Main)</v>
          </cell>
          <cell r="FY7" t="str">
            <v>Case (Main)</v>
          </cell>
          <cell r="FZ7" t="str">
            <v>Case (Main)</v>
          </cell>
          <cell r="GA7" t="str">
            <v>Case (Main)</v>
          </cell>
          <cell r="GB7" t="str">
            <v>Case (Main)</v>
          </cell>
          <cell r="GC7" t="str">
            <v>Case (Main)</v>
          </cell>
          <cell r="GD7" t="str">
            <v>Case (Main)</v>
          </cell>
          <cell r="GE7" t="str">
            <v>Case (Main)</v>
          </cell>
          <cell r="GF7" t="str">
            <v>Case (Main)</v>
          </cell>
          <cell r="GG7" t="str">
            <v>Case (Main)</v>
          </cell>
          <cell r="GH7" t="str">
            <v>Case (Main)</v>
          </cell>
          <cell r="GI7" t="str">
            <v>Case (Main)</v>
          </cell>
          <cell r="GJ7" t="str">
            <v>Case (Main)</v>
          </cell>
          <cell r="GK7" t="str">
            <v>Case (Main)</v>
          </cell>
          <cell r="GL7" t="str">
            <v>Case (Main)</v>
          </cell>
          <cell r="GM7" t="str">
            <v>Case (Main)</v>
          </cell>
          <cell r="GN7" t="str">
            <v>Case (Main)</v>
          </cell>
          <cell r="GO7" t="str">
            <v>Case (Main)</v>
          </cell>
          <cell r="GP7" t="str">
            <v>Case (Main)</v>
          </cell>
          <cell r="GQ7" t="str">
            <v>Case (Main)</v>
          </cell>
          <cell r="GR7" t="str">
            <v>Case (Main)</v>
          </cell>
          <cell r="GS7" t="str">
            <v>Case (Main)</v>
          </cell>
          <cell r="GT7" t="str">
            <v>C-2220 (COL1)</v>
          </cell>
          <cell r="GU7" t="str">
            <v>C-2220 (COL1)</v>
          </cell>
          <cell r="GV7" t="str">
            <v>C-2220 (COL1)</v>
          </cell>
          <cell r="GW7" t="str">
            <v>C-2220 (COL1)</v>
          </cell>
          <cell r="GX7" t="str">
            <v>C-3440 (COL2)</v>
          </cell>
          <cell r="GY7" t="str">
            <v>C-3440 (COL2)</v>
          </cell>
          <cell r="GZ7" t="str">
            <v>C-3440 (COL2)</v>
          </cell>
          <cell r="HA7" t="str">
            <v>C-3440 (COL2)</v>
          </cell>
          <cell r="HB7" t="str">
            <v>C-3440 (COL2)</v>
          </cell>
          <cell r="HC7" t="str">
            <v>HOT OIL SYSTEM (TPL2)</v>
          </cell>
          <cell r="HD7" t="str">
            <v>HOT OIL SYSTEM (TPL2)</v>
          </cell>
          <cell r="HE7" t="str">
            <v>HOT OIL SYSTEM (TPL2)</v>
          </cell>
          <cell r="HF7" t="str">
            <v>HOT OIL SYSTEM (TPL2)</v>
          </cell>
          <cell r="HG7" t="str">
            <v>HOT OIL SYSTEM (TPL2)</v>
          </cell>
          <cell r="HH7" t="str">
            <v>HOT OIL SYSTEM (TPL2)</v>
          </cell>
          <cell r="HI7" t="str">
            <v>HOT OIL SYSTEM (TPL2)</v>
          </cell>
          <cell r="HJ7" t="str">
            <v>HOT OIL SYSTEM (TPL2)</v>
          </cell>
          <cell r="HK7" t="str">
            <v>HOT OIL SYSTEM (TPL2)</v>
          </cell>
          <cell r="HL7" t="str">
            <v>HOT OIL SYSTEM (TPL2)</v>
          </cell>
          <cell r="HM7" t="str">
            <v>HOT OIL SYSTEM (TPL2)</v>
          </cell>
          <cell r="HN7" t="str">
            <v>HOT OIL SYSTEM (TPL2)</v>
          </cell>
          <cell r="HO7" t="str">
            <v>HOT OIL SYSTEM (TPL2)</v>
          </cell>
          <cell r="HP7" t="str">
            <v>HOT OIL SYSTEM (TPL2)</v>
          </cell>
          <cell r="HQ7" t="str">
            <v>HOT OIL SYSTEM (TPL2)</v>
          </cell>
          <cell r="HR7" t="str">
            <v>HOT OIL SYSTEM (TPL2)</v>
          </cell>
          <cell r="HS7" t="str">
            <v>HOT OIL SYSTEM (TPL2)</v>
          </cell>
          <cell r="HT7" t="str">
            <v>HOT OIL SYSTEM (TPL2)</v>
          </cell>
          <cell r="HU7" t="str">
            <v>HOT OIL SYSTEM (TPL2)</v>
          </cell>
          <cell r="HV7" t="str">
            <v>FUEL GAS SYSTEM (TPL3)</v>
          </cell>
          <cell r="HW7" t="str">
            <v>FUEL GAS SYSTEM (TPL3)</v>
          </cell>
          <cell r="HX7" t="str">
            <v>FUEL GAS SYSTEM (TPL3)</v>
          </cell>
          <cell r="HY7" t="str">
            <v>FUEL GAS SYSTEM (TPL3)</v>
          </cell>
          <cell r="HZ7" t="str">
            <v>FUEL GAS SYSTEM (TPL3)</v>
          </cell>
          <cell r="IA7" t="str">
            <v>FUEL GAS SYSTEM (TPL3)</v>
          </cell>
          <cell r="IB7" t="str">
            <v>FUEL GAS SYSTEM (TPL3)</v>
          </cell>
          <cell r="IC7" t="str">
            <v>FUEL GAS SYSTEM (TPL3)</v>
          </cell>
          <cell r="ID7" t="str">
            <v>FUEL GAS SYSTEM (TPL3)</v>
          </cell>
          <cell r="IE7" t="str">
            <v>FUEL GAS SYSTEM (TPL3)</v>
          </cell>
        </row>
        <row r="8">
          <cell r="D8" t="str">
            <v>Phase</v>
          </cell>
          <cell r="E8" t="str">
            <v xml:space="preserve">Mixed       </v>
          </cell>
          <cell r="F8" t="str">
            <v xml:space="preserve">Mixed       </v>
          </cell>
          <cell r="G8" t="str">
            <v xml:space="preserve">Water       </v>
          </cell>
          <cell r="H8" t="str">
            <v xml:space="preserve">Water       </v>
          </cell>
          <cell r="I8" t="str">
            <v xml:space="preserve">Mixed       </v>
          </cell>
          <cell r="J8" t="str">
            <v xml:space="preserve">Mixed       </v>
          </cell>
          <cell r="K8" t="str">
            <v xml:space="preserve">Mixed       </v>
          </cell>
          <cell r="L8" t="str">
            <v xml:space="preserve">Mixed       </v>
          </cell>
          <cell r="M8" t="str">
            <v xml:space="preserve">Vapor       </v>
          </cell>
          <cell r="N8" t="str">
            <v xml:space="preserve">Water       </v>
          </cell>
          <cell r="O8" t="str">
            <v xml:space="preserve">Mixed       </v>
          </cell>
          <cell r="P8" t="str">
            <v xml:space="preserve">Vapor       </v>
          </cell>
          <cell r="Q8" t="str">
            <v xml:space="preserve">Mixed       </v>
          </cell>
          <cell r="R8" t="str">
            <v xml:space="preserve">Water       </v>
          </cell>
          <cell r="S8" t="str">
            <v xml:space="preserve">Mixed       </v>
          </cell>
          <cell r="T8" t="str">
            <v xml:space="preserve">Mixed       </v>
          </cell>
          <cell r="U8" t="str">
            <v xml:space="preserve">Mixed       </v>
          </cell>
          <cell r="V8" t="str">
            <v xml:space="preserve">Mixed       </v>
          </cell>
          <cell r="W8" t="str">
            <v xml:space="preserve">Mixed       </v>
          </cell>
          <cell r="X8" t="str">
            <v xml:space="preserve">Mixed       </v>
          </cell>
          <cell r="Y8" t="str">
            <v xml:space="preserve">Mixed       </v>
          </cell>
          <cell r="Z8" t="str">
            <v xml:space="preserve">Mixed       </v>
          </cell>
          <cell r="AA8" t="str">
            <v xml:space="preserve">Mixed       </v>
          </cell>
          <cell r="AB8" t="str">
            <v xml:space="preserve">Mixed       </v>
          </cell>
          <cell r="AC8" t="str">
            <v xml:space="preserve">Mixed       </v>
          </cell>
          <cell r="AD8" t="str">
            <v xml:space="preserve">Mixed       </v>
          </cell>
          <cell r="AE8" t="str">
            <v xml:space="preserve">Mixed       </v>
          </cell>
          <cell r="AF8" t="str">
            <v xml:space="preserve">Mixed       </v>
          </cell>
          <cell r="AG8" t="str">
            <v xml:space="preserve">Liquid      </v>
          </cell>
          <cell r="AH8" t="str">
            <v xml:space="preserve">Mixed       </v>
          </cell>
          <cell r="AI8" t="str">
            <v xml:space="preserve">Mixed       </v>
          </cell>
          <cell r="AJ8" t="str">
            <v xml:space="preserve">Vapor       </v>
          </cell>
          <cell r="AK8" t="str">
            <v xml:space="preserve">Mixed       </v>
          </cell>
          <cell r="AL8" t="str">
            <v xml:space="preserve">Water       </v>
          </cell>
          <cell r="AM8" t="str">
            <v xml:space="preserve">Mixed       </v>
          </cell>
          <cell r="AN8" t="str">
            <v xml:space="preserve">Water       </v>
          </cell>
          <cell r="AO8" t="str">
            <v xml:space="preserve">Liquid      </v>
          </cell>
          <cell r="AP8" t="str">
            <v xml:space="preserve">Mixed       </v>
          </cell>
          <cell r="AQ8" t="str">
            <v xml:space="preserve">Mixed       </v>
          </cell>
          <cell r="AR8" t="str">
            <v xml:space="preserve">Mixed       </v>
          </cell>
          <cell r="AS8" t="str">
            <v xml:space="preserve">Mixed       </v>
          </cell>
          <cell r="AT8" t="str">
            <v xml:space="preserve">Mixed       </v>
          </cell>
          <cell r="AU8" t="str">
            <v xml:space="preserve">Vapor       </v>
          </cell>
          <cell r="AV8" t="str">
            <v xml:space="preserve">Mixed       </v>
          </cell>
          <cell r="AW8" t="str">
            <v xml:space="preserve">Mixed       </v>
          </cell>
          <cell r="AX8" t="str">
            <v xml:space="preserve">Mixed       </v>
          </cell>
          <cell r="AY8" t="str">
            <v xml:space="preserve">Mixed       </v>
          </cell>
          <cell r="AZ8" t="str">
            <v xml:space="preserve">Mixed       </v>
          </cell>
          <cell r="BA8" t="str">
            <v xml:space="preserve">Mixed       </v>
          </cell>
          <cell r="BB8" t="str">
            <v xml:space="preserve">Mixed       </v>
          </cell>
          <cell r="BC8" t="str">
            <v xml:space="preserve">Liquid      </v>
          </cell>
          <cell r="BD8" t="str">
            <v xml:space="preserve">Liquid      </v>
          </cell>
          <cell r="BE8" t="str">
            <v xml:space="preserve">Vapor       </v>
          </cell>
          <cell r="BF8" t="str">
            <v xml:space="preserve">Liquid      </v>
          </cell>
          <cell r="BG8" t="str">
            <v xml:space="preserve">Vapor       </v>
          </cell>
          <cell r="BH8" t="str">
            <v xml:space="preserve">Vapor       </v>
          </cell>
          <cell r="BI8" t="str">
            <v xml:space="preserve">Vapor       </v>
          </cell>
          <cell r="BJ8" t="str">
            <v xml:space="preserve">Liquid      </v>
          </cell>
          <cell r="BK8" t="str">
            <v xml:space="preserve">Vapor       </v>
          </cell>
          <cell r="BL8" t="str">
            <v xml:space="preserve">Vapor       </v>
          </cell>
          <cell r="BM8" t="str">
            <v xml:space="preserve">Liquid      </v>
          </cell>
          <cell r="BN8" t="str">
            <v xml:space="preserve">Mixed       </v>
          </cell>
          <cell r="BO8" t="str">
            <v xml:space="preserve">Liquid      </v>
          </cell>
          <cell r="BP8" t="str">
            <v xml:space="preserve">Mixed       </v>
          </cell>
          <cell r="BQ8" t="str">
            <v xml:space="preserve">Mixed       </v>
          </cell>
          <cell r="BR8" t="str">
            <v xml:space="preserve">Mixed       </v>
          </cell>
          <cell r="BS8" t="str">
            <v xml:space="preserve">Mixed       </v>
          </cell>
          <cell r="BT8" t="str">
            <v xml:space="preserve">Mixed       </v>
          </cell>
          <cell r="BU8" t="str">
            <v xml:space="preserve">Mixed       </v>
          </cell>
          <cell r="BV8" t="str">
            <v xml:space="preserve">Mixed       </v>
          </cell>
          <cell r="BW8" t="str">
            <v xml:space="preserve">Mixed       </v>
          </cell>
          <cell r="BX8" t="str">
            <v xml:space="preserve">Mixed       </v>
          </cell>
          <cell r="BY8" t="str">
            <v xml:space="preserve">Mixed       </v>
          </cell>
          <cell r="BZ8" t="str">
            <v xml:space="preserve">Mixed       </v>
          </cell>
          <cell r="CA8" t="str">
            <v xml:space="preserve">Mixed       </v>
          </cell>
          <cell r="CB8" t="str">
            <v xml:space="preserve">Vapor       </v>
          </cell>
          <cell r="CC8" t="str">
            <v xml:space="preserve">Liquid      </v>
          </cell>
          <cell r="CD8" t="str">
            <v xml:space="preserve">Mixed       </v>
          </cell>
          <cell r="CE8" t="str">
            <v xml:space="preserve">Mixed       </v>
          </cell>
          <cell r="CF8" t="str">
            <v xml:space="preserve">Liquid      </v>
          </cell>
          <cell r="CG8" t="str">
            <v xml:space="preserve">Mixed       </v>
          </cell>
          <cell r="CH8" t="str">
            <v xml:space="preserve">Mixed       </v>
          </cell>
          <cell r="CI8" t="str">
            <v xml:space="preserve">Mixed       </v>
          </cell>
          <cell r="CJ8" t="str">
            <v xml:space="preserve">Mixed       </v>
          </cell>
          <cell r="CK8" t="str">
            <v xml:space="preserve">Vapor       </v>
          </cell>
          <cell r="CL8" t="str">
            <v xml:space="preserve">Vapor       </v>
          </cell>
          <cell r="CM8" t="str">
            <v xml:space="preserve">Mixed       </v>
          </cell>
          <cell r="CN8" t="str">
            <v xml:space="preserve">Vapor       </v>
          </cell>
          <cell r="CO8" t="str">
            <v xml:space="preserve">Vapor       </v>
          </cell>
          <cell r="CP8" t="str">
            <v xml:space="preserve">Vapor       </v>
          </cell>
          <cell r="CQ8" t="str">
            <v xml:space="preserve">Vapor       </v>
          </cell>
          <cell r="CR8" t="str">
            <v xml:space="preserve">Vapor       </v>
          </cell>
          <cell r="CS8" t="str">
            <v xml:space="preserve">Vapor       </v>
          </cell>
          <cell r="CT8" t="str">
            <v xml:space="preserve">Vapor       </v>
          </cell>
          <cell r="CU8" t="str">
            <v xml:space="preserve">Vapor       </v>
          </cell>
          <cell r="CV8" t="str">
            <v xml:space="preserve">Vapor       </v>
          </cell>
          <cell r="CW8" t="str">
            <v xml:space="preserve">Vapor       </v>
          </cell>
          <cell r="CX8" t="str">
            <v xml:space="preserve">Vapor       </v>
          </cell>
          <cell r="CY8" t="str">
            <v xml:space="preserve">Mixed       </v>
          </cell>
          <cell r="CZ8" t="str">
            <v xml:space="preserve">Mixed       </v>
          </cell>
          <cell r="DA8" t="str">
            <v xml:space="preserve">Liquid      </v>
          </cell>
          <cell r="DB8" t="str">
            <v xml:space="preserve">Vapor       </v>
          </cell>
          <cell r="DC8" t="str">
            <v xml:space="preserve">Vapor       </v>
          </cell>
          <cell r="DD8" t="str">
            <v xml:space="preserve">Vapor       </v>
          </cell>
          <cell r="DE8" t="str">
            <v xml:space="preserve">Vapor       </v>
          </cell>
          <cell r="DF8" t="str">
            <v xml:space="preserve">Vapor       </v>
          </cell>
          <cell r="DG8" t="str">
            <v xml:space="preserve">Vapor       </v>
          </cell>
          <cell r="DH8" t="str">
            <v xml:space="preserve">Mixed       </v>
          </cell>
          <cell r="DI8" t="str">
            <v xml:space="preserve">Vapor       </v>
          </cell>
          <cell r="DJ8" t="str">
            <v xml:space="preserve">Vapor       </v>
          </cell>
          <cell r="DK8" t="str">
            <v xml:space="preserve">Vapor       </v>
          </cell>
          <cell r="DL8" t="str">
            <v xml:space="preserve">Vapor       </v>
          </cell>
          <cell r="DM8" t="str">
            <v xml:space="preserve">Vapor       </v>
          </cell>
          <cell r="DN8" t="str">
            <v xml:space="preserve">Liquid      </v>
          </cell>
          <cell r="DO8" t="str">
            <v xml:space="preserve">Vapor       </v>
          </cell>
          <cell r="DP8" t="str">
            <v xml:space="preserve">Mixed       </v>
          </cell>
          <cell r="DQ8" t="str">
            <v xml:space="preserve">Mixed       </v>
          </cell>
          <cell r="DR8" t="str">
            <v xml:space="preserve">Mixed       </v>
          </cell>
          <cell r="DS8" t="str">
            <v xml:space="preserve">Mixed       </v>
          </cell>
          <cell r="DT8" t="str">
            <v xml:space="preserve">Mixed       </v>
          </cell>
          <cell r="DU8" t="str">
            <v xml:space="preserve">Mixed       </v>
          </cell>
          <cell r="DV8" t="str">
            <v xml:space="preserve">Water       </v>
          </cell>
          <cell r="DW8" t="str">
            <v xml:space="preserve">Water       </v>
          </cell>
          <cell r="DX8" t="str">
            <v xml:space="preserve">Water       </v>
          </cell>
          <cell r="DY8" t="str">
            <v xml:space="preserve">Water       </v>
          </cell>
          <cell r="DZ8" t="str">
            <v xml:space="preserve">Water       </v>
          </cell>
          <cell r="EA8" t="str">
            <v xml:space="preserve">Liquid      </v>
          </cell>
          <cell r="EB8" t="str">
            <v xml:space="preserve">Liquid      </v>
          </cell>
          <cell r="EC8" t="str">
            <v xml:space="preserve">Liquid      </v>
          </cell>
          <cell r="ED8" t="str">
            <v xml:space="preserve">Liquid      </v>
          </cell>
          <cell r="EE8" t="str">
            <v xml:space="preserve">Mixed       </v>
          </cell>
          <cell r="EF8" t="str">
            <v xml:space="preserve">Vapor       </v>
          </cell>
          <cell r="EG8" t="str">
            <v xml:space="preserve">Liquid      </v>
          </cell>
          <cell r="EH8" t="str">
            <v xml:space="preserve">Vapor       </v>
          </cell>
          <cell r="EI8" t="str">
            <v xml:space="preserve">Vapor       </v>
          </cell>
          <cell r="EJ8" t="str">
            <v xml:space="preserve">Vapor       </v>
          </cell>
          <cell r="EK8" t="str">
            <v xml:space="preserve">Vapor       </v>
          </cell>
          <cell r="EL8" t="str">
            <v xml:space="preserve">Vapor       </v>
          </cell>
          <cell r="EM8" t="str">
            <v xml:space="preserve">Vapor       </v>
          </cell>
          <cell r="EN8" t="str">
            <v xml:space="preserve">Liquid      </v>
          </cell>
          <cell r="EO8" t="str">
            <v xml:space="preserve">Liquid      </v>
          </cell>
          <cell r="EP8" t="str">
            <v xml:space="preserve">Liquid      </v>
          </cell>
          <cell r="EQ8" t="str">
            <v xml:space="preserve">Liquid      </v>
          </cell>
          <cell r="ER8" t="str">
            <v xml:space="preserve">Liquid      </v>
          </cell>
          <cell r="ES8" t="str">
            <v xml:space="preserve">Liquid      </v>
          </cell>
          <cell r="ET8" t="str">
            <v xml:space="preserve">Liquid      </v>
          </cell>
          <cell r="EU8" t="str">
            <v xml:space="preserve">Mixed       </v>
          </cell>
          <cell r="EV8" t="str">
            <v xml:space="preserve">Vapor       </v>
          </cell>
          <cell r="EW8" t="str">
            <v xml:space="preserve">Liquid      </v>
          </cell>
          <cell r="EX8" t="str">
            <v xml:space="preserve">Liquid      </v>
          </cell>
          <cell r="EY8" t="str">
            <v xml:space="preserve">Liquid      </v>
          </cell>
          <cell r="EZ8" t="str">
            <v xml:space="preserve">Liquid      </v>
          </cell>
          <cell r="FA8" t="str">
            <v xml:space="preserve">Liquid      </v>
          </cell>
          <cell r="FB8" t="str">
            <v xml:space="preserve">Vapor       </v>
          </cell>
          <cell r="FC8" t="str">
            <v xml:space="preserve">Vapor       </v>
          </cell>
          <cell r="FD8" t="str">
            <v xml:space="preserve">Mixed       </v>
          </cell>
          <cell r="FE8" t="str">
            <v xml:space="preserve">Vapor       </v>
          </cell>
          <cell r="FF8" t="str">
            <v xml:space="preserve">Liquid      </v>
          </cell>
          <cell r="FG8" t="str">
            <v xml:space="preserve">Vapor       </v>
          </cell>
          <cell r="FH8" t="str">
            <v xml:space="preserve">Mixed       </v>
          </cell>
          <cell r="FI8" t="str">
            <v xml:space="preserve">Mixed       </v>
          </cell>
          <cell r="FJ8" t="str">
            <v xml:space="preserve">Liquid      </v>
          </cell>
          <cell r="FK8" t="str">
            <v xml:space="preserve">Mixed       </v>
          </cell>
          <cell r="FL8" t="str">
            <v xml:space="preserve">Mixed       </v>
          </cell>
          <cell r="FM8" t="str">
            <v xml:space="preserve">Liquid      </v>
          </cell>
          <cell r="FN8" t="str">
            <v xml:space="preserve">Mixed       </v>
          </cell>
          <cell r="FO8" t="str">
            <v xml:space="preserve">Liquid      </v>
          </cell>
          <cell r="FP8" t="str">
            <v xml:space="preserve">Mixed       </v>
          </cell>
          <cell r="FQ8" t="str">
            <v xml:space="preserve">Liquid      </v>
          </cell>
          <cell r="FR8" t="str">
            <v xml:space="preserve">Liquid      </v>
          </cell>
          <cell r="FS8" t="str">
            <v xml:space="preserve">Mixed       </v>
          </cell>
          <cell r="FT8" t="str">
            <v xml:space="preserve">Mixed       </v>
          </cell>
          <cell r="FU8" t="str">
            <v xml:space="preserve">Mixed       </v>
          </cell>
          <cell r="FV8" t="str">
            <v xml:space="preserve">Mixed       </v>
          </cell>
          <cell r="FW8" t="str">
            <v xml:space="preserve">Liquid      </v>
          </cell>
          <cell r="FX8" t="str">
            <v xml:space="preserve">Liquid      </v>
          </cell>
          <cell r="FY8" t="str">
            <v xml:space="preserve">Mixed       </v>
          </cell>
          <cell r="FZ8" t="str">
            <v xml:space="preserve">Mixed       </v>
          </cell>
          <cell r="GA8" t="str">
            <v xml:space="preserve">Mixed       </v>
          </cell>
          <cell r="GB8" t="str">
            <v xml:space="preserve">Mixed       </v>
          </cell>
          <cell r="GC8" t="str">
            <v xml:space="preserve">Mixed       </v>
          </cell>
          <cell r="GD8" t="str">
            <v xml:space="preserve">Mixed       </v>
          </cell>
          <cell r="GE8" t="str">
            <v xml:space="preserve">Mixed       </v>
          </cell>
          <cell r="GF8" t="str">
            <v xml:space="preserve">Liquid      </v>
          </cell>
          <cell r="GG8" t="str">
            <v xml:space="preserve">Liquid      </v>
          </cell>
          <cell r="GH8" t="str">
            <v xml:space="preserve">Vapor       </v>
          </cell>
          <cell r="GI8" t="str">
            <v xml:space="preserve">Vapor       </v>
          </cell>
          <cell r="GJ8" t="str">
            <v xml:space="preserve">Mixed       </v>
          </cell>
          <cell r="GK8" t="str">
            <v xml:space="preserve">Mixed       </v>
          </cell>
          <cell r="GL8" t="str">
            <v xml:space="preserve">Mixed       </v>
          </cell>
          <cell r="GM8" t="str">
            <v xml:space="preserve">Mixed       </v>
          </cell>
          <cell r="GN8" t="str">
            <v xml:space="preserve">Mixed       </v>
          </cell>
          <cell r="GO8" t="str">
            <v xml:space="preserve">Vapor       </v>
          </cell>
          <cell r="GP8" t="str">
            <v xml:space="preserve">Vapor       </v>
          </cell>
          <cell r="GQ8" t="str">
            <v xml:space="preserve">Mixed       </v>
          </cell>
          <cell r="GR8" t="str">
            <v xml:space="preserve">Liquid      </v>
          </cell>
          <cell r="GS8" t="str">
            <v xml:space="preserve">Mixed       </v>
          </cell>
          <cell r="GT8" t="str">
            <v xml:space="preserve">Liquid      </v>
          </cell>
          <cell r="GU8" t="str">
            <v xml:space="preserve">Vapor       </v>
          </cell>
          <cell r="GV8" t="str">
            <v xml:space="preserve">Mixed       </v>
          </cell>
          <cell r="GW8" t="str">
            <v xml:space="preserve">Liquid      </v>
          </cell>
          <cell r="GX8" t="str">
            <v xml:space="preserve">Mixed       </v>
          </cell>
          <cell r="GY8" t="str">
            <v xml:space="preserve">Vapor       </v>
          </cell>
          <cell r="GZ8" t="str">
            <v xml:space="preserve">Vapor       </v>
          </cell>
          <cell r="HA8" t="str">
            <v xml:space="preserve">Liquid      </v>
          </cell>
          <cell r="HB8" t="str">
            <v xml:space="preserve">Liquid      </v>
          </cell>
          <cell r="HC8" t="str">
            <v xml:space="preserve">Liquid      </v>
          </cell>
          <cell r="HD8" t="str">
            <v xml:space="preserve">Liquid      </v>
          </cell>
          <cell r="HE8" t="str">
            <v xml:space="preserve">Liquid      </v>
          </cell>
          <cell r="HF8" t="str">
            <v xml:space="preserve">Liquid      </v>
          </cell>
          <cell r="HG8" t="str">
            <v xml:space="preserve">Vapor       </v>
          </cell>
          <cell r="HH8" t="str">
            <v xml:space="preserve">Liquid      </v>
          </cell>
          <cell r="HI8" t="str">
            <v xml:space="preserve">Liquid      </v>
          </cell>
          <cell r="HJ8" t="str">
            <v xml:space="preserve">Liquid      </v>
          </cell>
          <cell r="HK8" t="str">
            <v xml:space="preserve">Liquid      </v>
          </cell>
          <cell r="HL8" t="str">
            <v xml:space="preserve">Liquid      </v>
          </cell>
          <cell r="HM8" t="str">
            <v xml:space="preserve">Liquid      </v>
          </cell>
          <cell r="HN8" t="str">
            <v xml:space="preserve">Liquid      </v>
          </cell>
          <cell r="HO8" t="str">
            <v xml:space="preserve">Liquid      </v>
          </cell>
          <cell r="HP8" t="str">
            <v xml:space="preserve">Liquid      </v>
          </cell>
          <cell r="HQ8" t="str">
            <v xml:space="preserve">Liquid      </v>
          </cell>
          <cell r="HR8" t="str">
            <v xml:space="preserve">Liquid      </v>
          </cell>
          <cell r="HS8" t="str">
            <v xml:space="preserve">Liquid      </v>
          </cell>
          <cell r="HT8" t="str">
            <v xml:space="preserve">Liquid      </v>
          </cell>
          <cell r="HU8" t="str">
            <v xml:space="preserve">Liquid      </v>
          </cell>
          <cell r="HV8" t="str">
            <v xml:space="preserve">Vapor       </v>
          </cell>
          <cell r="HW8" t="str">
            <v xml:space="preserve">Vapor       </v>
          </cell>
          <cell r="HX8" t="str">
            <v xml:space="preserve">Liquid      </v>
          </cell>
          <cell r="HY8" t="str">
            <v xml:space="preserve">Liquid      </v>
          </cell>
          <cell r="HZ8" t="str">
            <v xml:space="preserve">Vapor       </v>
          </cell>
          <cell r="IA8" t="str">
            <v xml:space="preserve">Vapor       </v>
          </cell>
          <cell r="IB8" t="str">
            <v xml:space="preserve">Vapor       </v>
          </cell>
          <cell r="IC8" t="str">
            <v xml:space="preserve">Vapor       </v>
          </cell>
          <cell r="ID8" t="str">
            <v xml:space="preserve">Vapor       </v>
          </cell>
          <cell r="IE8" t="str">
            <v xml:space="preserve">Vapor       </v>
          </cell>
        </row>
        <row r="9">
          <cell r="D9" t="str">
            <v>StreamTotalProp$.MassRate</v>
          </cell>
          <cell r="E9">
            <v>837929.10067754949</v>
          </cell>
          <cell r="F9">
            <v>446696.91326815338</v>
          </cell>
          <cell r="G9">
            <v>900.75502395629883</v>
          </cell>
          <cell r="H9">
            <v>4503.7751197814941</v>
          </cell>
          <cell r="I9">
            <v>838829.85570150591</v>
          </cell>
          <cell r="J9">
            <v>451200.68838793493</v>
          </cell>
          <cell r="K9">
            <v>838829.85570150591</v>
          </cell>
          <cell r="L9">
            <v>148811.04694636932</v>
          </cell>
          <cell r="M9">
            <v>689625.13009043655</v>
          </cell>
          <cell r="N9">
            <v>393.67866473088839</v>
          </cell>
          <cell r="O9">
            <v>451200.68838793493</v>
          </cell>
          <cell r="P9">
            <v>279359.94703233027</v>
          </cell>
          <cell r="Q9">
            <v>171157.87002754287</v>
          </cell>
          <cell r="R9">
            <v>682.87132806156114</v>
          </cell>
          <cell r="S9">
            <v>838436.17703680589</v>
          </cell>
          <cell r="T9">
            <v>499600.25503275386</v>
          </cell>
          <cell r="U9">
            <v>499600.25503275386</v>
          </cell>
          <cell r="V9">
            <v>294444.95161802589</v>
          </cell>
          <cell r="W9">
            <v>205155.30341472809</v>
          </cell>
          <cell r="X9">
            <v>838436.17703680589</v>
          </cell>
          <cell r="Y9">
            <v>700034.68218074739</v>
          </cell>
          <cell r="Z9">
            <v>138401.49485605847</v>
          </cell>
          <cell r="AA9">
            <v>994479.63379877282</v>
          </cell>
          <cell r="AB9">
            <v>294444.95161802589</v>
          </cell>
          <cell r="AC9">
            <v>700034.68218074739</v>
          </cell>
          <cell r="AD9">
            <v>205155.30341472809</v>
          </cell>
          <cell r="AE9">
            <v>138401.49485605847</v>
          </cell>
          <cell r="AF9">
            <v>343556.79827078647</v>
          </cell>
          <cell r="AG9">
            <v>7820.1247437120919</v>
          </cell>
          <cell r="AH9">
            <v>26748.534667759122</v>
          </cell>
          <cell r="AI9">
            <v>378125.45768225775</v>
          </cell>
          <cell r="AJ9">
            <v>5673.2710253948026</v>
          </cell>
          <cell r="AK9">
            <v>11346.542050789605</v>
          </cell>
          <cell r="AL9">
            <v>601.49482157858972</v>
          </cell>
          <cell r="AM9">
            <v>182787.96299415565</v>
          </cell>
          <cell r="AN9">
            <v>1804.484664477081</v>
          </cell>
          <cell r="AO9">
            <v>180983.47832967856</v>
          </cell>
          <cell r="AP9">
            <v>180983.47832967856</v>
          </cell>
          <cell r="AQ9">
            <v>180983.47832967856</v>
          </cell>
          <cell r="AR9">
            <v>180983.47832967856</v>
          </cell>
          <cell r="AS9">
            <v>42677.521367779744</v>
          </cell>
          <cell r="AT9">
            <v>223660.99969745835</v>
          </cell>
          <cell r="AU9">
            <v>0</v>
          </cell>
          <cell r="AV9">
            <v>17414.450723965179</v>
          </cell>
          <cell r="AW9">
            <v>25263.070643814557</v>
          </cell>
          <cell r="AX9">
            <v>69177.897056401547</v>
          </cell>
          <cell r="AY9">
            <v>1063657.5308551751</v>
          </cell>
          <cell r="AZ9">
            <v>531828.76542758755</v>
          </cell>
          <cell r="BA9">
            <v>531828.76542758755</v>
          </cell>
          <cell r="BB9">
            <v>518454.4980937083</v>
          </cell>
          <cell r="BC9">
            <v>13374.267333879572</v>
          </cell>
          <cell r="BD9">
            <v>10999.999999999998</v>
          </cell>
          <cell r="BE9">
            <v>518028.78103413782</v>
          </cell>
          <cell r="BF9">
            <v>11425.71705956689</v>
          </cell>
          <cell r="BG9">
            <v>513652.29149748234</v>
          </cell>
          <cell r="BH9">
            <v>513652.29149748234</v>
          </cell>
          <cell r="BI9">
            <v>4376.4895366554701</v>
          </cell>
          <cell r="BJ9">
            <v>10999.999999999998</v>
          </cell>
          <cell r="BK9">
            <v>4376.4895366554701</v>
          </cell>
          <cell r="BL9">
            <v>518028.7810341377</v>
          </cell>
          <cell r="BM9">
            <v>10999.999999999998</v>
          </cell>
          <cell r="BN9">
            <v>518028.7810341377</v>
          </cell>
          <cell r="BO9">
            <v>0</v>
          </cell>
          <cell r="BP9">
            <v>518028.21471464133</v>
          </cell>
          <cell r="BQ9">
            <v>0</v>
          </cell>
          <cell r="BR9">
            <v>1036056.4294292827</v>
          </cell>
          <cell r="BS9">
            <v>690704.28628618852</v>
          </cell>
          <cell r="BT9">
            <v>345352.1431430942</v>
          </cell>
          <cell r="BU9">
            <v>274442.4698600492</v>
          </cell>
          <cell r="BV9">
            <v>70909.673283044991</v>
          </cell>
          <cell r="BW9">
            <v>274442.4698600492</v>
          </cell>
          <cell r="BX9">
            <v>70909.673283044991</v>
          </cell>
          <cell r="BY9">
            <v>274442.4698600492</v>
          </cell>
          <cell r="BZ9">
            <v>70909.673283044991</v>
          </cell>
          <cell r="CA9">
            <v>345352.15029543097</v>
          </cell>
          <cell r="CB9">
            <v>342745.44556175743</v>
          </cell>
          <cell r="CC9">
            <v>2606.7047336733522</v>
          </cell>
          <cell r="CD9">
            <v>342745.44556175743</v>
          </cell>
          <cell r="CE9">
            <v>325903.39332644845</v>
          </cell>
          <cell r="CF9">
            <v>16842.05223530882</v>
          </cell>
          <cell r="CG9">
            <v>325903.01336743997</v>
          </cell>
          <cell r="CH9">
            <v>217003.20042624004</v>
          </cell>
          <cell r="CI9">
            <v>108899.81294119998</v>
          </cell>
          <cell r="CJ9">
            <v>217003.20042624004</v>
          </cell>
          <cell r="CK9">
            <v>217003.20042624004</v>
          </cell>
          <cell r="CL9">
            <v>325903.01336743997</v>
          </cell>
          <cell r="CM9">
            <v>108899.81294119998</v>
          </cell>
          <cell r="CN9">
            <v>325903.01336743997</v>
          </cell>
          <cell r="CO9">
            <v>0</v>
          </cell>
          <cell r="CP9">
            <v>977709.04010232014</v>
          </cell>
          <cell r="CQ9">
            <v>325903.01336743997</v>
          </cell>
          <cell r="CR9">
            <v>692660.77516037284</v>
          </cell>
          <cell r="CS9">
            <v>45484.400156675067</v>
          </cell>
          <cell r="CT9">
            <v>18010.912774040193</v>
          </cell>
          <cell r="CU9">
            <v>221552.95201123209</v>
          </cell>
          <cell r="CV9">
            <v>461796.9387994206</v>
          </cell>
          <cell r="CW9">
            <v>230863.83636095226</v>
          </cell>
          <cell r="CX9">
            <v>230863.83636095226</v>
          </cell>
          <cell r="CY9">
            <v>16842.05223530882</v>
          </cell>
          <cell r="CZ9">
            <v>16842.05223530882</v>
          </cell>
          <cell r="DA9">
            <v>0</v>
          </cell>
          <cell r="DB9">
            <v>0</v>
          </cell>
          <cell r="DC9">
            <v>230863.83636095226</v>
          </cell>
          <cell r="DD9">
            <v>230863.83636095226</v>
          </cell>
          <cell r="DE9">
            <v>0</v>
          </cell>
          <cell r="DF9">
            <v>692591.50908285682</v>
          </cell>
          <cell r="DG9">
            <v>692591.50908285682</v>
          </cell>
          <cell r="DH9">
            <v>70909.680435381306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37286.506931884564</v>
          </cell>
          <cell r="DN9">
            <v>186374.4927655737</v>
          </cell>
          <cell r="DO9">
            <v>37286.506931884564</v>
          </cell>
          <cell r="DP9">
            <v>189062.72884112888</v>
          </cell>
          <cell r="DQ9">
            <v>189062.72884112888</v>
          </cell>
          <cell r="DR9">
            <v>0</v>
          </cell>
          <cell r="DS9">
            <v>365575.9259883113</v>
          </cell>
          <cell r="DT9">
            <v>182787.96299415565</v>
          </cell>
          <cell r="DU9">
            <v>182787.96299415565</v>
          </cell>
          <cell r="DV9">
            <v>0</v>
          </cell>
          <cell r="DW9">
            <v>1202.9896431571794</v>
          </cell>
          <cell r="DX9">
            <v>0</v>
          </cell>
          <cell r="DY9">
            <v>3608.9693289541619</v>
          </cell>
          <cell r="DZ9">
            <v>4811.9589721113425</v>
          </cell>
          <cell r="EA9">
            <v>0</v>
          </cell>
          <cell r="EB9">
            <v>361966.95665935712</v>
          </cell>
          <cell r="EC9">
            <v>180983.47832967856</v>
          </cell>
          <cell r="ED9">
            <v>180983.47832967856</v>
          </cell>
          <cell r="EE9">
            <v>186374.4927655737</v>
          </cell>
          <cell r="EF9">
            <v>9043.444229685254</v>
          </cell>
          <cell r="EG9">
            <v>177331.04853588846</v>
          </cell>
          <cell r="EH9">
            <v>9043.444229685254</v>
          </cell>
          <cell r="EI9">
            <v>46329.951161569821</v>
          </cell>
          <cell r="EJ9">
            <v>0</v>
          </cell>
          <cell r="EK9">
            <v>92659.902323139642</v>
          </cell>
          <cell r="EL9">
            <v>0</v>
          </cell>
          <cell r="EM9">
            <v>92659.902323139642</v>
          </cell>
          <cell r="EN9">
            <v>177331.2305302069</v>
          </cell>
          <cell r="EO9">
            <v>177331.2305302069</v>
          </cell>
          <cell r="EP9">
            <v>177331.2305302069</v>
          </cell>
          <cell r="EQ9">
            <v>177331.2305302069</v>
          </cell>
          <cell r="ER9">
            <v>177331.2305302069</v>
          </cell>
          <cell r="ES9">
            <v>0</v>
          </cell>
          <cell r="ET9">
            <v>354662.4610604138</v>
          </cell>
          <cell r="EU9">
            <v>92659.902323139642</v>
          </cell>
          <cell r="EV9">
            <v>90217.349710121809</v>
          </cell>
          <cell r="EW9">
            <v>2442.5526130178582</v>
          </cell>
          <cell r="EX9">
            <v>2442.5526130178582</v>
          </cell>
          <cell r="EY9">
            <v>1221.2763065089291</v>
          </cell>
          <cell r="EZ9">
            <v>2442.5526130178582</v>
          </cell>
          <cell r="FA9">
            <v>1221.2763065089291</v>
          </cell>
          <cell r="FB9">
            <v>90217.349710121809</v>
          </cell>
          <cell r="FC9">
            <v>101563.89176091139</v>
          </cell>
          <cell r="FD9">
            <v>101563.89176091139</v>
          </cell>
          <cell r="FE9">
            <v>88865.533264996659</v>
          </cell>
          <cell r="FF9">
            <v>12698.358495914767</v>
          </cell>
          <cell r="FG9">
            <v>88865.533264996659</v>
          </cell>
          <cell r="FH9">
            <v>88865.533264996659</v>
          </cell>
          <cell r="FI9">
            <v>69177.720815119523</v>
          </cell>
          <cell r="FJ9">
            <v>19687.812449877114</v>
          </cell>
          <cell r="FK9">
            <v>0</v>
          </cell>
          <cell r="FL9">
            <v>69177.720815119523</v>
          </cell>
          <cell r="FM9">
            <v>9843.906224938557</v>
          </cell>
          <cell r="FN9">
            <v>9843.906224938557</v>
          </cell>
          <cell r="FO9">
            <v>6349.1792479573833</v>
          </cell>
          <cell r="FP9">
            <v>6349.1792479573833</v>
          </cell>
          <cell r="FQ9">
            <v>6349.1792479573833</v>
          </cell>
          <cell r="FR9">
            <v>9843.906224938557</v>
          </cell>
          <cell r="FS9">
            <v>9843.906224938557</v>
          </cell>
          <cell r="FT9">
            <v>0</v>
          </cell>
          <cell r="FU9">
            <v>6349.1792479573833</v>
          </cell>
          <cell r="FV9">
            <v>0</v>
          </cell>
          <cell r="FW9">
            <v>0</v>
          </cell>
          <cell r="FX9">
            <v>1221.2763065089291</v>
          </cell>
          <cell r="FY9">
            <v>0</v>
          </cell>
          <cell r="FZ9">
            <v>50526.156705926463</v>
          </cell>
          <cell r="GA9">
            <v>25263.078352963232</v>
          </cell>
          <cell r="GB9">
            <v>25263.078352963232</v>
          </cell>
          <cell r="GC9">
            <v>13374.267333879572</v>
          </cell>
          <cell r="GD9">
            <v>0</v>
          </cell>
          <cell r="GE9">
            <v>26748.534667759144</v>
          </cell>
          <cell r="GF9">
            <v>0</v>
          </cell>
          <cell r="GG9">
            <v>7820.1142010200565</v>
          </cell>
          <cell r="GH9">
            <v>342745.44556175743</v>
          </cell>
          <cell r="GI9">
            <v>0</v>
          </cell>
          <cell r="GJ9">
            <v>0</v>
          </cell>
          <cell r="GK9">
            <v>342745.44556175743</v>
          </cell>
          <cell r="GL9">
            <v>0</v>
          </cell>
          <cell r="GM9">
            <v>220240.30800042363</v>
          </cell>
          <cell r="GN9">
            <v>17414.361779404866</v>
          </cell>
          <cell r="GO9">
            <v>0</v>
          </cell>
          <cell r="GP9">
            <v>11346.542050789605</v>
          </cell>
          <cell r="GQ9">
            <v>518028.21471464133</v>
          </cell>
          <cell r="GR9">
            <v>0.56631949602670661</v>
          </cell>
          <cell r="GS9">
            <v>518028.21471464133</v>
          </cell>
          <cell r="GT9">
            <v>10999.999999999998</v>
          </cell>
          <cell r="GU9">
            <v>518028.78103413782</v>
          </cell>
          <cell r="GV9">
            <v>518454.4980937083</v>
          </cell>
          <cell r="GW9">
            <v>11425.71705956689</v>
          </cell>
          <cell r="GX9">
            <v>186374.4927655737</v>
          </cell>
          <cell r="GY9">
            <v>9043.444229685254</v>
          </cell>
          <cell r="GZ9">
            <v>55778.602382767385</v>
          </cell>
          <cell r="HA9">
            <v>233109.65091865583</v>
          </cell>
          <cell r="HB9">
            <v>177331.04853588846</v>
          </cell>
          <cell r="HC9">
            <v>735686.14219451044</v>
          </cell>
          <cell r="HD9">
            <v>735686.14219451044</v>
          </cell>
          <cell r="HE9">
            <v>735686.14219451044</v>
          </cell>
          <cell r="HF9">
            <v>735686.14219451044</v>
          </cell>
          <cell r="HG9">
            <v>0</v>
          </cell>
          <cell r="HH9">
            <v>718371.35547650326</v>
          </cell>
          <cell r="HI9">
            <v>17314.78671800717</v>
          </cell>
          <cell r="HJ9">
            <v>8657.3933590035849</v>
          </cell>
          <cell r="HK9">
            <v>359185.67773825163</v>
          </cell>
          <cell r="HL9">
            <v>359185.67773825163</v>
          </cell>
          <cell r="HM9">
            <v>359185.67773825163</v>
          </cell>
          <cell r="HN9">
            <v>0</v>
          </cell>
          <cell r="HO9">
            <v>718371.35547650326</v>
          </cell>
          <cell r="HP9">
            <v>0</v>
          </cell>
          <cell r="HQ9">
            <v>17314.78671800717</v>
          </cell>
          <cell r="HR9">
            <v>8657.3933590035849</v>
          </cell>
          <cell r="HS9">
            <v>8657.3933590035849</v>
          </cell>
          <cell r="HT9">
            <v>735686.14219451044</v>
          </cell>
          <cell r="HU9">
            <v>735686.14219451044</v>
          </cell>
          <cell r="HV9">
            <v>18010.912774040196</v>
          </cell>
          <cell r="HW9">
            <v>18010.912774040196</v>
          </cell>
          <cell r="HX9">
            <v>0</v>
          </cell>
          <cell r="HY9">
            <v>0</v>
          </cell>
          <cell r="HZ9">
            <v>18010.912774040196</v>
          </cell>
          <cell r="IA9">
            <v>18010.912774040196</v>
          </cell>
          <cell r="IB9">
            <v>10508.260968196642</v>
          </cell>
          <cell r="IC9">
            <v>688.25174941074454</v>
          </cell>
          <cell r="ID9">
            <v>6814.4000564328089</v>
          </cell>
          <cell r="IE9">
            <v>18010.912774040196</v>
          </cell>
        </row>
        <row r="10">
          <cell r="D10" t="str">
            <v>StreamTotalProp$.MoleRate</v>
          </cell>
          <cell r="E10">
            <v>39104.189383446239</v>
          </cell>
          <cell r="F10">
            <v>16776.790756957562</v>
          </cell>
          <cell r="G10">
            <v>50</v>
          </cell>
          <cell r="H10">
            <v>250</v>
          </cell>
          <cell r="I10">
            <v>39154.189383446239</v>
          </cell>
          <cell r="J10">
            <v>17026.790756957562</v>
          </cell>
          <cell r="K10">
            <v>39154.189383446239</v>
          </cell>
          <cell r="L10">
            <v>1706.8865891497792</v>
          </cell>
          <cell r="M10">
            <v>37425.471860991333</v>
          </cell>
          <cell r="N10">
            <v>21.8309333051286</v>
          </cell>
          <cell r="O10">
            <v>17026.790756957562</v>
          </cell>
          <cell r="P10">
            <v>14970.191106451959</v>
          </cell>
          <cell r="Q10">
            <v>2018.7189723587892</v>
          </cell>
          <cell r="R10">
            <v>37.880678146815782</v>
          </cell>
          <cell r="S10">
            <v>39132.35845014111</v>
          </cell>
          <cell r="T10">
            <v>17567.812169199773</v>
          </cell>
          <cell r="U10">
            <v>17567.812169199773</v>
          </cell>
          <cell r="V10">
            <v>15133.63159410803</v>
          </cell>
          <cell r="W10">
            <v>2434.1805750917456</v>
          </cell>
          <cell r="X10">
            <v>39132.35845014111</v>
          </cell>
          <cell r="Y10">
            <v>37544.59879732805</v>
          </cell>
          <cell r="Z10">
            <v>1587.7596528130696</v>
          </cell>
          <cell r="AA10">
            <v>52678.230391436075</v>
          </cell>
          <cell r="AB10">
            <v>15133.63159410803</v>
          </cell>
          <cell r="AC10">
            <v>37544.59879732805</v>
          </cell>
          <cell r="AD10">
            <v>2434.1805750917456</v>
          </cell>
          <cell r="AE10">
            <v>1587.7596528130696</v>
          </cell>
          <cell r="AF10">
            <v>4021.9402279048149</v>
          </cell>
          <cell r="AG10">
            <v>134.04081005742017</v>
          </cell>
          <cell r="AH10">
            <v>307.78425313828956</v>
          </cell>
          <cell r="AI10">
            <v>4463.7652911005252</v>
          </cell>
          <cell r="AJ10">
            <v>296.45783631625915</v>
          </cell>
          <cell r="AK10">
            <v>592.91567263251829</v>
          </cell>
          <cell r="AL10">
            <v>33.364757990973509</v>
          </cell>
          <cell r="AM10">
            <v>1902.0600512430299</v>
          </cell>
          <cell r="AN10">
            <v>100.09428491493085</v>
          </cell>
          <cell r="AO10">
            <v>1801.9657663280991</v>
          </cell>
          <cell r="AP10">
            <v>1801.9657663280991</v>
          </cell>
          <cell r="AQ10">
            <v>1801.9657663280991</v>
          </cell>
          <cell r="AR10">
            <v>1801.9657663280991</v>
          </cell>
          <cell r="AS10">
            <v>904.65929558378843</v>
          </cell>
          <cell r="AT10">
            <v>2706.6250619118873</v>
          </cell>
          <cell r="AU10">
            <v>0</v>
          </cell>
          <cell r="AV10">
            <v>354.26114361212097</v>
          </cell>
          <cell r="AW10">
            <v>550.39815197166752</v>
          </cell>
          <cell r="AX10">
            <v>2436.4883913535496</v>
          </cell>
          <cell r="AY10">
            <v>55114.718782789627</v>
          </cell>
          <cell r="AZ10">
            <v>27557.359391394813</v>
          </cell>
          <cell r="BA10">
            <v>27557.359391394813</v>
          </cell>
          <cell r="BB10">
            <v>27403.467264825671</v>
          </cell>
          <cell r="BC10">
            <v>153.89212656914478</v>
          </cell>
          <cell r="BD10">
            <v>73.304537954140017</v>
          </cell>
          <cell r="BE10">
            <v>27383.112803318156</v>
          </cell>
          <cell r="BF10">
            <v>93.658999461659562</v>
          </cell>
          <cell r="BG10">
            <v>27151.770624944322</v>
          </cell>
          <cell r="BH10">
            <v>27151.770624944322</v>
          </cell>
          <cell r="BI10">
            <v>231.34217837383213</v>
          </cell>
          <cell r="BJ10">
            <v>73.304537954140017</v>
          </cell>
          <cell r="BK10">
            <v>231.34217837383213</v>
          </cell>
          <cell r="BL10">
            <v>27383.112803318156</v>
          </cell>
          <cell r="BM10">
            <v>73.304537954140017</v>
          </cell>
          <cell r="BN10">
            <v>27383.112803318156</v>
          </cell>
          <cell r="BO10">
            <v>0</v>
          </cell>
          <cell r="BP10">
            <v>27383.109032103905</v>
          </cell>
          <cell r="BQ10">
            <v>-27383.109032103905</v>
          </cell>
          <cell r="BR10">
            <v>54766.218064207809</v>
          </cell>
          <cell r="BS10">
            <v>36510.812042805213</v>
          </cell>
          <cell r="BT10">
            <v>18255.406021402603</v>
          </cell>
          <cell r="BU10">
            <v>14507.101856136051</v>
          </cell>
          <cell r="BV10">
            <v>3748.3041652665529</v>
          </cell>
          <cell r="BW10">
            <v>14507.101856136051</v>
          </cell>
          <cell r="BX10">
            <v>3748.3041652665529</v>
          </cell>
          <cell r="BY10">
            <v>14507.101856136051</v>
          </cell>
          <cell r="BZ10">
            <v>3748.3041652665529</v>
          </cell>
          <cell r="CA10">
            <v>18255.407494064257</v>
          </cell>
          <cell r="CB10">
            <v>18210.727287881717</v>
          </cell>
          <cell r="CC10">
            <v>44.680206182542399</v>
          </cell>
          <cell r="CD10">
            <v>18210.727287881717</v>
          </cell>
          <cell r="CE10">
            <v>17843.79506120288</v>
          </cell>
          <cell r="CF10">
            <v>366.93222667883674</v>
          </cell>
          <cell r="CG10">
            <v>17843.786143560694</v>
          </cell>
          <cell r="CH10">
            <v>11881.322178842185</v>
          </cell>
          <cell r="CI10">
            <v>5962.4639647185095</v>
          </cell>
          <cell r="CJ10">
            <v>11881.322178842185</v>
          </cell>
          <cell r="CK10">
            <v>11881.322178842185</v>
          </cell>
          <cell r="CL10">
            <v>17843.786143560694</v>
          </cell>
          <cell r="CM10">
            <v>5962.4639647185095</v>
          </cell>
          <cell r="CN10">
            <v>17843.786143560694</v>
          </cell>
          <cell r="CO10">
            <v>-35687.572287121387</v>
          </cell>
          <cell r="CP10">
            <v>53531.358430682092</v>
          </cell>
          <cell r="CQ10">
            <v>17843.786143560694</v>
          </cell>
          <cell r="CR10">
            <v>37924.444497417739</v>
          </cell>
          <cell r="CS10">
            <v>2490.3541114202362</v>
          </cell>
          <cell r="CT10">
            <v>986.13042104018518</v>
          </cell>
          <cell r="CU10">
            <v>12130.429400803931</v>
          </cell>
          <cell r="CV10">
            <v>25284.227146428409</v>
          </cell>
          <cell r="CW10">
            <v>12640.217350989333</v>
          </cell>
          <cell r="CX10">
            <v>12640.217350989333</v>
          </cell>
          <cell r="CY10">
            <v>366.93222667883674</v>
          </cell>
          <cell r="CZ10">
            <v>366.93222667883674</v>
          </cell>
          <cell r="DA10">
            <v>0</v>
          </cell>
          <cell r="DB10">
            <v>0</v>
          </cell>
          <cell r="DC10">
            <v>12640.217350989333</v>
          </cell>
          <cell r="DD10">
            <v>12640.217350989333</v>
          </cell>
          <cell r="DE10">
            <v>-25280.434701978666</v>
          </cell>
          <cell r="DF10">
            <v>37920.652052967998</v>
          </cell>
          <cell r="DG10">
            <v>37920.652052967998</v>
          </cell>
          <cell r="DH10">
            <v>3748.3056379282061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1073.0557748510944</v>
          </cell>
          <cell r="DN10">
            <v>1633.5692870607932</v>
          </cell>
          <cell r="DO10">
            <v>1073.0557748510944</v>
          </cell>
          <cell r="DP10">
            <v>2231.8826455502626</v>
          </cell>
          <cell r="DQ10">
            <v>2231.8826455502626</v>
          </cell>
          <cell r="DR10">
            <v>-1902.0600512430299</v>
          </cell>
          <cell r="DS10">
            <v>3804.1201024860597</v>
          </cell>
          <cell r="DT10">
            <v>1902.0600512430299</v>
          </cell>
          <cell r="DU10">
            <v>1902.0600512430299</v>
          </cell>
          <cell r="DV10">
            <v>-33.364757990973509</v>
          </cell>
          <cell r="DW10">
            <v>66.729515981947017</v>
          </cell>
          <cell r="DX10">
            <v>-100.09428491493085</v>
          </cell>
          <cell r="DY10">
            <v>200.18856982986171</v>
          </cell>
          <cell r="DZ10">
            <v>266.91808581180874</v>
          </cell>
          <cell r="EA10">
            <v>-1801.9657663280991</v>
          </cell>
          <cell r="EB10">
            <v>3603.9315326561982</v>
          </cell>
          <cell r="EC10">
            <v>1801.9657663280991</v>
          </cell>
          <cell r="ED10">
            <v>1801.9657663280991</v>
          </cell>
          <cell r="EE10">
            <v>1633.5692870607932</v>
          </cell>
          <cell r="EF10">
            <v>202.98711139849868</v>
          </cell>
          <cell r="EG10">
            <v>1430.582175662294</v>
          </cell>
          <cell r="EH10">
            <v>202.98711139849868</v>
          </cell>
          <cell r="EI10">
            <v>1276.042886249593</v>
          </cell>
          <cell r="EJ10">
            <v>-1276.042886249593</v>
          </cell>
          <cell r="EK10">
            <v>2552.0857724991861</v>
          </cell>
          <cell r="EL10">
            <v>0</v>
          </cell>
          <cell r="EM10">
            <v>2552.0857724991861</v>
          </cell>
          <cell r="EN10">
            <v>1430.5838789666836</v>
          </cell>
          <cell r="EO10">
            <v>1430.5838789666836</v>
          </cell>
          <cell r="EP10">
            <v>1430.5838789666836</v>
          </cell>
          <cell r="EQ10">
            <v>1430.5838789666836</v>
          </cell>
          <cell r="ER10">
            <v>1430.5838789666836</v>
          </cell>
          <cell r="ES10">
            <v>-1430.5838789666836</v>
          </cell>
          <cell r="ET10">
            <v>2861.1677579333673</v>
          </cell>
          <cell r="EU10">
            <v>2552.0857724991861</v>
          </cell>
          <cell r="EV10">
            <v>2524.1256445594327</v>
          </cell>
          <cell r="EW10">
            <v>27.960127939753356</v>
          </cell>
          <cell r="EX10">
            <v>27.960127939753356</v>
          </cell>
          <cell r="EY10">
            <v>13.980063969876678</v>
          </cell>
          <cell r="EZ10">
            <v>27.960127939753356</v>
          </cell>
          <cell r="FA10">
            <v>13.980063969876678</v>
          </cell>
          <cell r="FB10">
            <v>2524.1256445594327</v>
          </cell>
          <cell r="FC10">
            <v>3117.0413171919508</v>
          </cell>
          <cell r="FD10">
            <v>3117.0413171919508</v>
          </cell>
          <cell r="FE10">
            <v>2913.2800096709339</v>
          </cell>
          <cell r="FF10">
            <v>203.76130752101687</v>
          </cell>
          <cell r="FG10">
            <v>2913.2800096709339</v>
          </cell>
          <cell r="FH10">
            <v>2913.2800096709339</v>
          </cell>
          <cell r="FI10">
            <v>2436.4832212202418</v>
          </cell>
          <cell r="FJ10">
            <v>476.79678845069191</v>
          </cell>
          <cell r="FK10">
            <v>0</v>
          </cell>
          <cell r="FL10">
            <v>2436.4832212202418</v>
          </cell>
          <cell r="FM10">
            <v>238.39839422534595</v>
          </cell>
          <cell r="FN10">
            <v>238.39839422534595</v>
          </cell>
          <cell r="FO10">
            <v>101.88065376050844</v>
          </cell>
          <cell r="FP10">
            <v>101.88065376050844</v>
          </cell>
          <cell r="FQ10">
            <v>101.88065376050844</v>
          </cell>
          <cell r="FR10">
            <v>238.39839422534595</v>
          </cell>
          <cell r="FS10">
            <v>238.39839422534595</v>
          </cell>
          <cell r="FT10">
            <v>0</v>
          </cell>
          <cell r="FU10">
            <v>101.88065376050844</v>
          </cell>
          <cell r="FV10">
            <v>0</v>
          </cell>
          <cell r="FW10">
            <v>0</v>
          </cell>
          <cell r="FX10">
            <v>13.980063969876678</v>
          </cell>
          <cell r="FY10">
            <v>-733.86445335767348</v>
          </cell>
          <cell r="FZ10">
            <v>1100.7966800365102</v>
          </cell>
          <cell r="GA10">
            <v>550.39834001825511</v>
          </cell>
          <cell r="GB10">
            <v>550.39834001825511</v>
          </cell>
          <cell r="GC10">
            <v>153.89212656914478</v>
          </cell>
          <cell r="GD10">
            <v>-153.89212656914478</v>
          </cell>
          <cell r="GE10">
            <v>307.78425313828956</v>
          </cell>
          <cell r="GF10">
            <v>-89.360412365084798</v>
          </cell>
          <cell r="GG10">
            <v>134.04061854762719</v>
          </cell>
          <cell r="GH10">
            <v>18210.727287881717</v>
          </cell>
          <cell r="GI10">
            <v>0</v>
          </cell>
          <cell r="GJ10">
            <v>0</v>
          </cell>
          <cell r="GK10">
            <v>18210.727287881717</v>
          </cell>
          <cell r="GL10">
            <v>-578.90209038902628</v>
          </cell>
          <cell r="GM10">
            <v>2597.6210627478154</v>
          </cell>
          <cell r="GN10">
            <v>354.25911195573104</v>
          </cell>
          <cell r="GO10">
            <v>-296.45783631625915</v>
          </cell>
          <cell r="GP10">
            <v>592.91567263251829</v>
          </cell>
          <cell r="GQ10">
            <v>27383.109032103905</v>
          </cell>
          <cell r="GR10">
            <v>3.7712142458718838E-3</v>
          </cell>
          <cell r="GS10">
            <v>27383.109032103905</v>
          </cell>
          <cell r="GT10">
            <v>73.304537954140017</v>
          </cell>
          <cell r="GU10">
            <v>27383.112803318156</v>
          </cell>
          <cell r="GV10">
            <v>27403.467264825671</v>
          </cell>
          <cell r="GW10">
            <v>93.658999461659562</v>
          </cell>
          <cell r="GX10">
            <v>1633.5692870607932</v>
          </cell>
          <cell r="GY10">
            <v>202.98711139849868</v>
          </cell>
          <cell r="GZ10">
            <v>772.32780597482315</v>
          </cell>
          <cell r="HA10">
            <v>2202.9099816371172</v>
          </cell>
          <cell r="HB10">
            <v>1430.582175662294</v>
          </cell>
          <cell r="HC10">
            <v>3065.3589258104603</v>
          </cell>
          <cell r="HD10">
            <v>3065.3589258104603</v>
          </cell>
          <cell r="HE10">
            <v>3065.3589258104603</v>
          </cell>
          <cell r="HF10">
            <v>3065.3589258104603</v>
          </cell>
          <cell r="HG10">
            <v>0</v>
          </cell>
          <cell r="HH10">
            <v>2993.2139811520969</v>
          </cell>
          <cell r="HI10">
            <v>72.144944658363215</v>
          </cell>
          <cell r="HJ10">
            <v>36.072472329181608</v>
          </cell>
          <cell r="HK10">
            <v>1496.6069905760485</v>
          </cell>
          <cell r="HL10">
            <v>1496.6069905760485</v>
          </cell>
          <cell r="HM10">
            <v>1496.6069905760485</v>
          </cell>
          <cell r="HN10">
            <v>-1496.6069905760485</v>
          </cell>
          <cell r="HO10">
            <v>2993.2139811520969</v>
          </cell>
          <cell r="HP10">
            <v>-36.072472329181608</v>
          </cell>
          <cell r="HQ10">
            <v>72.144944658363215</v>
          </cell>
          <cell r="HR10">
            <v>36.072472329181608</v>
          </cell>
          <cell r="HS10">
            <v>36.072472329181608</v>
          </cell>
          <cell r="HT10">
            <v>3065.3589258104603</v>
          </cell>
          <cell r="HU10">
            <v>3065.3589258104603</v>
          </cell>
          <cell r="HV10">
            <v>986.13042104018507</v>
          </cell>
          <cell r="HW10">
            <v>986.13042104018507</v>
          </cell>
          <cell r="HX10">
            <v>0</v>
          </cell>
          <cell r="HY10">
            <v>0</v>
          </cell>
          <cell r="HZ10">
            <v>986.13042104018507</v>
          </cell>
          <cell r="IA10">
            <v>986.13042104018507</v>
          </cell>
          <cell r="IB10">
            <v>575.34651036141713</v>
          </cell>
          <cell r="IC10">
            <v>37.683042272366443</v>
          </cell>
          <cell r="ID10">
            <v>373.1008684064015</v>
          </cell>
          <cell r="IE10">
            <v>986.13042104018507</v>
          </cell>
        </row>
        <row r="11">
          <cell r="D11" t="str">
            <v>StdLiqRate</v>
          </cell>
          <cell r="E11">
            <v>2298.1131964426613</v>
          </cell>
          <cell r="F11">
            <v>1092.5080302298823</v>
          </cell>
          <cell r="G11">
            <v>0.9025727848316093</v>
          </cell>
          <cell r="H11">
            <v>4.5128639241580464</v>
          </cell>
          <cell r="I11">
            <v>2299.0157692274925</v>
          </cell>
          <cell r="J11">
            <v>1097.0208941540404</v>
          </cell>
          <cell r="K11">
            <v>2299.0157692274925</v>
          </cell>
          <cell r="L11">
            <v>210.35833035515694</v>
          </cell>
          <cell r="M11">
            <v>2088.2628261993477</v>
          </cell>
          <cell r="N11">
            <v>0.39461267330298477</v>
          </cell>
          <cell r="O11">
            <v>1097.0208941540404</v>
          </cell>
          <cell r="P11">
            <v>849.50333207931953</v>
          </cell>
          <cell r="Q11">
            <v>246.83315358131711</v>
          </cell>
          <cell r="R11">
            <v>0.6844084934034137</v>
          </cell>
          <cell r="S11">
            <v>2298.6211565545041</v>
          </cell>
          <cell r="T11">
            <v>1167.1201016775685</v>
          </cell>
          <cell r="U11">
            <v>1167.1201016775685</v>
          </cell>
          <cell r="V11">
            <v>871.40337060099</v>
          </cell>
          <cell r="W11">
            <v>295.71673107657887</v>
          </cell>
          <cell r="X11">
            <v>2298.6211565545045</v>
          </cell>
          <cell r="Y11">
            <v>2102.9795159331197</v>
          </cell>
          <cell r="Z11">
            <v>195.64164062138437</v>
          </cell>
          <cell r="AA11">
            <v>2974.3828865341097</v>
          </cell>
          <cell r="AB11">
            <v>871.40337060099</v>
          </cell>
          <cell r="AC11">
            <v>2102.9795159331197</v>
          </cell>
          <cell r="AD11">
            <v>295.71673107657887</v>
          </cell>
          <cell r="AE11">
            <v>195.64164062138437</v>
          </cell>
          <cell r="AF11">
            <v>491.35837169796332</v>
          </cell>
          <cell r="AG11">
            <v>13.106779145025342</v>
          </cell>
          <cell r="AH11">
            <v>38.797134735625818</v>
          </cell>
          <cell r="AI11">
            <v>543.26228557861452</v>
          </cell>
          <cell r="AJ11">
            <v>16.904146572186438</v>
          </cell>
          <cell r="AK11">
            <v>33.808293144372875</v>
          </cell>
          <cell r="AL11">
            <v>0.60285984871110043</v>
          </cell>
          <cell r="AM11">
            <v>254.12413636840989</v>
          </cell>
          <cell r="AN11">
            <v>1.8085797471968825</v>
          </cell>
          <cell r="AO11">
            <v>252.31555662121301</v>
          </cell>
          <cell r="AP11">
            <v>252.31555662121301</v>
          </cell>
          <cell r="AQ11">
            <v>252.31555662121301</v>
          </cell>
          <cell r="AR11">
            <v>252.31555662121301</v>
          </cell>
          <cell r="AS11">
            <v>80.43318539038853</v>
          </cell>
          <cell r="AT11">
            <v>332.74874201160151</v>
          </cell>
          <cell r="AU11">
            <v>-100.28314623771813</v>
          </cell>
          <cell r="AV11">
            <v>32.271734023048076</v>
          </cell>
          <cell r="AW11">
            <v>48.16145136734049</v>
          </cell>
          <cell r="AX11">
            <v>167.20273499356995</v>
          </cell>
          <cell r="AY11">
            <v>3141.5856215276799</v>
          </cell>
          <cell r="AZ11">
            <v>1570.79281076384</v>
          </cell>
          <cell r="BA11">
            <v>1570.79281076384</v>
          </cell>
          <cell r="BB11">
            <v>1551.3942433960267</v>
          </cell>
          <cell r="BC11">
            <v>19.39856736781292</v>
          </cell>
          <cell r="BD11">
            <v>9.7480121242945508</v>
          </cell>
          <cell r="BE11">
            <v>1550.8652566136498</v>
          </cell>
          <cell r="BF11">
            <v>10.276998906668467</v>
          </cell>
          <cell r="BG11">
            <v>1537.7630008764634</v>
          </cell>
          <cell r="BH11">
            <v>1537.7630008764634</v>
          </cell>
          <cell r="BI11">
            <v>13.102255737186264</v>
          </cell>
          <cell r="BJ11">
            <v>9.7480121242945508</v>
          </cell>
          <cell r="BK11">
            <v>13.102255737186264</v>
          </cell>
          <cell r="BL11">
            <v>1550.8652566136498</v>
          </cell>
          <cell r="BM11">
            <v>9.7480121242945508</v>
          </cell>
          <cell r="BN11">
            <v>1550.8652566136498</v>
          </cell>
          <cell r="BO11">
            <v>-29.386417933101068</v>
          </cell>
          <cell r="BP11">
            <v>1550.8647547575463</v>
          </cell>
          <cell r="BQ11">
            <v>-98.097331333841424</v>
          </cell>
          <cell r="BR11">
            <v>3101.7295095150926</v>
          </cell>
          <cell r="BS11">
            <v>2067.8196730100617</v>
          </cell>
          <cell r="BT11">
            <v>1033.9098365050309</v>
          </cell>
          <cell r="BU11">
            <v>821.62156736774909</v>
          </cell>
          <cell r="BV11">
            <v>212.28826913728165</v>
          </cell>
          <cell r="BW11">
            <v>821.62156736774909</v>
          </cell>
          <cell r="BX11">
            <v>212.28826913728165</v>
          </cell>
          <cell r="BY11">
            <v>821.62156736774909</v>
          </cell>
          <cell r="BZ11">
            <v>212.28826913728165</v>
          </cell>
          <cell r="CA11">
            <v>1033.9098959819396</v>
          </cell>
          <cell r="CB11">
            <v>1029.5409756633305</v>
          </cell>
          <cell r="CC11">
            <v>4.3689203186089713</v>
          </cell>
          <cell r="CD11">
            <v>1029.5409756633305</v>
          </cell>
          <cell r="CE11">
            <v>997.43333110154606</v>
          </cell>
          <cell r="CF11">
            <v>32.10764456178498</v>
          </cell>
          <cell r="CG11">
            <v>997.43256106510535</v>
          </cell>
          <cell r="CH11">
            <v>664.14254880312023</v>
          </cell>
          <cell r="CI11">
            <v>333.29001226198523</v>
          </cell>
          <cell r="CJ11">
            <v>664.14254880312023</v>
          </cell>
          <cell r="CK11">
            <v>664.14254880312023</v>
          </cell>
          <cell r="CL11">
            <v>997.43256106510512</v>
          </cell>
          <cell r="CM11">
            <v>333.29001226198523</v>
          </cell>
          <cell r="CN11">
            <v>997.43256106510512</v>
          </cell>
          <cell r="CO11">
            <v>-100.28404582921709</v>
          </cell>
          <cell r="CP11">
            <v>2992.297683195316</v>
          </cell>
          <cell r="CQ11">
            <v>997.43256106510512</v>
          </cell>
          <cell r="CR11">
            <v>2119.9018805592173</v>
          </cell>
          <cell r="CS11">
            <v>139.20589830703</v>
          </cell>
          <cell r="CT11">
            <v>55.12275161161773</v>
          </cell>
          <cell r="CU11">
            <v>678.06715271745156</v>
          </cell>
          <cell r="CV11">
            <v>1413.3385837688302</v>
          </cell>
          <cell r="CW11">
            <v>706.56329679038708</v>
          </cell>
          <cell r="CX11">
            <v>706.56329679038708</v>
          </cell>
          <cell r="CY11">
            <v>32.10764456178498</v>
          </cell>
          <cell r="CZ11">
            <v>32.10764456178498</v>
          </cell>
          <cell r="DA11">
            <v>-100.28314614220209</v>
          </cell>
          <cell r="DB11">
            <v>-100.28314614220209</v>
          </cell>
          <cell r="DC11">
            <v>706.56329679038708</v>
          </cell>
          <cell r="DD11">
            <v>706.56329679038708</v>
          </cell>
          <cell r="DE11">
            <v>-100.28404582921709</v>
          </cell>
          <cell r="DF11">
            <v>2119.6898903711613</v>
          </cell>
          <cell r="DG11">
            <v>2119.6898903711613</v>
          </cell>
          <cell r="DH11">
            <v>212.28832861419079</v>
          </cell>
          <cell r="DI11">
            <v>-100.28314614220209</v>
          </cell>
          <cell r="DJ11">
            <v>-100.28314614220209</v>
          </cell>
          <cell r="DK11">
            <v>-100.28314614220209</v>
          </cell>
          <cell r="DL11">
            <v>-100.28314614220209</v>
          </cell>
          <cell r="DM11">
            <v>81.172312248334123</v>
          </cell>
          <cell r="DN11">
            <v>251.57642976326736</v>
          </cell>
          <cell r="DO11">
            <v>81.172312248334123</v>
          </cell>
          <cell r="DP11">
            <v>271.63114278930726</v>
          </cell>
          <cell r="DQ11">
            <v>271.63114278930726</v>
          </cell>
          <cell r="DR11">
            <v>-45.554890157892544</v>
          </cell>
          <cell r="DS11">
            <v>508.24827273681979</v>
          </cell>
          <cell r="DT11">
            <v>254.12413636840989</v>
          </cell>
          <cell r="DU11">
            <v>254.12413636840989</v>
          </cell>
          <cell r="DV11">
            <v>-32.841361145676352</v>
          </cell>
          <cell r="DW11">
            <v>1.2057196974222009</v>
          </cell>
          <cell r="DX11">
            <v>-32.841361161455822</v>
          </cell>
          <cell r="DY11">
            <v>3.6171594943937651</v>
          </cell>
          <cell r="DZ11">
            <v>4.822879191815967</v>
          </cell>
          <cell r="EA11">
            <v>-45.681649618574724</v>
          </cell>
          <cell r="EB11">
            <v>504.63111324242601</v>
          </cell>
          <cell r="EC11">
            <v>252.31555662121301</v>
          </cell>
          <cell r="ED11">
            <v>252.31555662121301</v>
          </cell>
          <cell r="EE11">
            <v>251.57642976326736</v>
          </cell>
          <cell r="EF11">
            <v>17.796264071852036</v>
          </cell>
          <cell r="EG11">
            <v>233.78016569141536</v>
          </cell>
          <cell r="EH11">
            <v>17.796264071852036</v>
          </cell>
          <cell r="EI11">
            <v>98.968576320186173</v>
          </cell>
          <cell r="EJ11">
            <v>-69.995829025900051</v>
          </cell>
          <cell r="EK11">
            <v>197.93715264037235</v>
          </cell>
          <cell r="EL11">
            <v>-69.995829025900051</v>
          </cell>
          <cell r="EM11">
            <v>197.93715264037235</v>
          </cell>
          <cell r="EN11">
            <v>233.78041214218453</v>
          </cell>
          <cell r="EO11">
            <v>233.78041214218453</v>
          </cell>
          <cell r="EP11">
            <v>233.78041214218453</v>
          </cell>
          <cell r="EQ11">
            <v>233.78041214218453</v>
          </cell>
          <cell r="ER11">
            <v>233.78041214218453</v>
          </cell>
          <cell r="ES11">
            <v>-43.197595492679419</v>
          </cell>
          <cell r="ET11">
            <v>467.56082428436906</v>
          </cell>
          <cell r="EU11">
            <v>197.93715264037235</v>
          </cell>
          <cell r="EV11">
            <v>194.3881306107684</v>
          </cell>
          <cell r="EW11">
            <v>3.5490220296038864</v>
          </cell>
          <cell r="EX11">
            <v>3.5490220296038864</v>
          </cell>
          <cell r="EY11">
            <v>1.7745110148019432</v>
          </cell>
          <cell r="EZ11">
            <v>3.5490220296038864</v>
          </cell>
          <cell r="FA11">
            <v>1.7745110148019432</v>
          </cell>
          <cell r="FB11">
            <v>194.3881306107684</v>
          </cell>
          <cell r="FC11">
            <v>228.1964237551413</v>
          </cell>
          <cell r="FD11">
            <v>228.1964237551413</v>
          </cell>
          <cell r="FE11">
            <v>206.98230894201996</v>
          </cell>
          <cell r="FF11">
            <v>21.214114813121412</v>
          </cell>
          <cell r="FG11">
            <v>206.98230894201996</v>
          </cell>
          <cell r="FH11">
            <v>206.98230894201996</v>
          </cell>
          <cell r="FI11">
            <v>167.2023302000832</v>
          </cell>
          <cell r="FJ11">
            <v>39.779978741936745</v>
          </cell>
          <cell r="FK11">
            <v>-79.197734315477675</v>
          </cell>
          <cell r="FL11">
            <v>167.2023302000832</v>
          </cell>
          <cell r="FM11">
            <v>19.889989370968372</v>
          </cell>
          <cell r="FN11">
            <v>19.889989370968372</v>
          </cell>
          <cell r="FO11">
            <v>10.607057406560706</v>
          </cell>
          <cell r="FP11">
            <v>10.607057406560706</v>
          </cell>
          <cell r="FQ11">
            <v>10.607057406560706</v>
          </cell>
          <cell r="FR11">
            <v>19.889989370968372</v>
          </cell>
          <cell r="FS11">
            <v>19.889989370968372</v>
          </cell>
          <cell r="FT11">
            <v>-66.206977883171433</v>
          </cell>
          <cell r="FU11">
            <v>10.607057406560706</v>
          </cell>
          <cell r="FV11">
            <v>-54.741162041155135</v>
          </cell>
          <cell r="FW11">
            <v>-47.610358206511357</v>
          </cell>
          <cell r="FX11">
            <v>1.7745110148019432</v>
          </cell>
          <cell r="FY11">
            <v>-62.466923546904511</v>
          </cell>
          <cell r="FZ11">
            <v>96.32293368535494</v>
          </cell>
          <cell r="GA11">
            <v>48.16146684267747</v>
          </cell>
          <cell r="GB11">
            <v>48.16146684267747</v>
          </cell>
          <cell r="GC11">
            <v>19.39856736781292</v>
          </cell>
          <cell r="GD11">
            <v>-47.526555367331902</v>
          </cell>
          <cell r="GE11">
            <v>38.797134735625839</v>
          </cell>
          <cell r="GF11">
            <v>-54.918537658127867</v>
          </cell>
          <cell r="GG11">
            <v>13.106760955826914</v>
          </cell>
          <cell r="GH11">
            <v>1029.5409756633305</v>
          </cell>
          <cell r="GI11">
            <v>-98.425725524285141</v>
          </cell>
          <cell r="GJ11">
            <v>-98.425725524285141</v>
          </cell>
          <cell r="GK11">
            <v>1029.5409756633305</v>
          </cell>
          <cell r="GL11">
            <v>-47.254513871303729</v>
          </cell>
          <cell r="GM11">
            <v>317.61676959824911</v>
          </cell>
          <cell r="GN11">
            <v>32.271557792331009</v>
          </cell>
          <cell r="GO11">
            <v>-97.632947245330527</v>
          </cell>
          <cell r="GP11">
            <v>33.808293144372875</v>
          </cell>
          <cell r="GQ11">
            <v>1550.8647547575463</v>
          </cell>
          <cell r="GR11">
            <v>5.0185610397571819E-4</v>
          </cell>
          <cell r="GS11">
            <v>1550.8647547575463</v>
          </cell>
          <cell r="GT11">
            <v>9.7480121242945508</v>
          </cell>
          <cell r="GU11">
            <v>1550.8652566136498</v>
          </cell>
          <cell r="GV11">
            <v>1551.3942433960267</v>
          </cell>
          <cell r="GW11">
            <v>10.276998906668467</v>
          </cell>
          <cell r="GX11">
            <v>251.57642976326736</v>
          </cell>
          <cell r="GY11">
            <v>17.796264071852036</v>
          </cell>
          <cell r="GZ11">
            <v>87.72229873620401</v>
          </cell>
          <cell r="HA11">
            <v>321.50246442761943</v>
          </cell>
          <cell r="HB11">
            <v>233.78016569141536</v>
          </cell>
          <cell r="HC11">
            <v>728.40212098466372</v>
          </cell>
          <cell r="HD11">
            <v>728.40212098466372</v>
          </cell>
          <cell r="HE11">
            <v>728.40212098466372</v>
          </cell>
          <cell r="HF11">
            <v>728.40212098466372</v>
          </cell>
          <cell r="HG11">
            <v>-32.44257425742574</v>
          </cell>
          <cell r="HH11">
            <v>711.25876779851797</v>
          </cell>
          <cell r="HI11">
            <v>17.14335318614571</v>
          </cell>
          <cell r="HJ11">
            <v>8.5716765930728549</v>
          </cell>
          <cell r="HK11">
            <v>355.62938389925898</v>
          </cell>
          <cell r="HL11">
            <v>355.62938389925898</v>
          </cell>
          <cell r="HM11">
            <v>355.62938389925898</v>
          </cell>
          <cell r="HN11">
            <v>-32.44257425742574</v>
          </cell>
          <cell r="HO11">
            <v>711.25876779851797</v>
          </cell>
          <cell r="HP11">
            <v>-32.44257425742574</v>
          </cell>
          <cell r="HQ11">
            <v>17.14335318614571</v>
          </cell>
          <cell r="HR11">
            <v>8.5716765930728549</v>
          </cell>
          <cell r="HS11">
            <v>8.5716765930728549</v>
          </cell>
          <cell r="HT11">
            <v>728.40212098466372</v>
          </cell>
          <cell r="HU11">
            <v>728.40212098466372</v>
          </cell>
          <cell r="HV11">
            <v>55.122751611617744</v>
          </cell>
          <cell r="HW11">
            <v>55.122751611617744</v>
          </cell>
          <cell r="HX11">
            <v>-100.28356685663096</v>
          </cell>
          <cell r="HY11">
            <v>-100.28404446267764</v>
          </cell>
          <cell r="HZ11">
            <v>55.122751611617744</v>
          </cell>
          <cell r="IA11">
            <v>55.122751611617744</v>
          </cell>
          <cell r="IB11">
            <v>32.160738685873142</v>
          </cell>
          <cell r="IC11">
            <v>2.1064079708226551</v>
          </cell>
          <cell r="ID11">
            <v>20.855604954921944</v>
          </cell>
          <cell r="IE11">
            <v>55.122751611617744</v>
          </cell>
        </row>
        <row r="12">
          <cell r="D12" t="str">
            <v>Temperature</v>
          </cell>
          <cell r="E12">
            <v>25</v>
          </cell>
          <cell r="F12">
            <v>25</v>
          </cell>
          <cell r="G12">
            <v>25</v>
          </cell>
          <cell r="H12">
            <v>25</v>
          </cell>
          <cell r="I12">
            <v>24.578349544921593</v>
          </cell>
          <cell r="J12">
            <v>24.739988212762114</v>
          </cell>
          <cell r="K12">
            <v>25</v>
          </cell>
          <cell r="L12">
            <v>25</v>
          </cell>
          <cell r="M12">
            <v>25</v>
          </cell>
          <cell r="N12">
            <v>25</v>
          </cell>
          <cell r="O12">
            <v>25</v>
          </cell>
          <cell r="P12">
            <v>25</v>
          </cell>
          <cell r="Q12">
            <v>25</v>
          </cell>
          <cell r="R12">
            <v>25</v>
          </cell>
          <cell r="S12">
            <v>24.997968672217212</v>
          </cell>
          <cell r="T12">
            <v>24.9990571578561</v>
          </cell>
          <cell r="U12">
            <v>24.9990571578561</v>
          </cell>
          <cell r="V12">
            <v>24.800898534472708</v>
          </cell>
          <cell r="W12">
            <v>24.9990571578561</v>
          </cell>
          <cell r="X12">
            <v>24.997968672217212</v>
          </cell>
          <cell r="Y12">
            <v>24.79806777260211</v>
          </cell>
          <cell r="Z12">
            <v>24.997968672217212</v>
          </cell>
          <cell r="AA12">
            <v>24.503482062562284</v>
          </cell>
          <cell r="AB12">
            <v>24.522570051470268</v>
          </cell>
          <cell r="AC12">
            <v>24.517234721122293</v>
          </cell>
          <cell r="AD12">
            <v>24.651090866790355</v>
          </cell>
          <cell r="AE12">
            <v>24.37875311897227</v>
          </cell>
          <cell r="AF12">
            <v>24.585625685204036</v>
          </cell>
          <cell r="AG12">
            <v>4.727926282841338</v>
          </cell>
          <cell r="AH12">
            <v>25.153978575414953</v>
          </cell>
          <cell r="AI12">
            <v>24.081269366307197</v>
          </cell>
          <cell r="AJ12">
            <v>24.062382432853212</v>
          </cell>
          <cell r="AK12">
            <v>14.062277881836735</v>
          </cell>
          <cell r="AL12">
            <v>24.062382432853212</v>
          </cell>
          <cell r="AM12">
            <v>24.062382432853212</v>
          </cell>
          <cell r="AN12">
            <v>24.062382432851791</v>
          </cell>
          <cell r="AO12">
            <v>24.062382432851791</v>
          </cell>
          <cell r="AP12">
            <v>22.134626948163259</v>
          </cell>
          <cell r="AQ12">
            <v>32.478789873226845</v>
          </cell>
          <cell r="AR12">
            <v>96.308916402763032</v>
          </cell>
          <cell r="AS12">
            <v>22.256516111486974</v>
          </cell>
          <cell r="AT12">
            <v>77.514071559618685</v>
          </cell>
          <cell r="AU12">
            <v>-0.48218195715389811</v>
          </cell>
          <cell r="AV12">
            <v>24.363585295064979</v>
          </cell>
          <cell r="AW12">
            <v>20.968282493877496</v>
          </cell>
          <cell r="AX12">
            <v>56.784784773295542</v>
          </cell>
          <cell r="AY12">
            <v>25.950997425397759</v>
          </cell>
          <cell r="AZ12">
            <v>25.950997425397759</v>
          </cell>
          <cell r="BA12">
            <v>25.950997425397759</v>
          </cell>
          <cell r="BB12">
            <v>25.726502930729168</v>
          </cell>
          <cell r="BC12">
            <v>25.950997425397759</v>
          </cell>
          <cell r="BD12">
            <v>30.984815302525988</v>
          </cell>
          <cell r="BE12">
            <v>26.131516673001158</v>
          </cell>
          <cell r="BF12">
            <v>26.085213262033335</v>
          </cell>
          <cell r="BG12">
            <v>25.816289843808931</v>
          </cell>
          <cell r="BH12">
            <v>26.131516673001158</v>
          </cell>
          <cell r="BI12">
            <v>26.131516673001158</v>
          </cell>
          <cell r="BJ12">
            <v>33</v>
          </cell>
          <cell r="BK12">
            <v>30</v>
          </cell>
          <cell r="BL12">
            <v>25.851455672963084</v>
          </cell>
          <cell r="BM12">
            <v>30.984910691385835</v>
          </cell>
          <cell r="BN12">
            <v>25.535302058321122</v>
          </cell>
          <cell r="BO12">
            <v>25.851455658545092</v>
          </cell>
          <cell r="BP12">
            <v>25.21771962860015</v>
          </cell>
          <cell r="BQ12">
            <v>24.945253190573908</v>
          </cell>
          <cell r="BR12">
            <v>24.945253190573908</v>
          </cell>
          <cell r="BS12">
            <v>24.945253190573908</v>
          </cell>
          <cell r="BT12">
            <v>24.945253190573908</v>
          </cell>
          <cell r="BU12">
            <v>24.945253190573908</v>
          </cell>
          <cell r="BV12">
            <v>24.945253190573908</v>
          </cell>
          <cell r="BW12">
            <v>24.626662241306747</v>
          </cell>
          <cell r="BX12">
            <v>24.626662241306747</v>
          </cell>
          <cell r="BY12">
            <v>5.1456799112661429</v>
          </cell>
          <cell r="BZ12">
            <v>4.3216786283439319</v>
          </cell>
          <cell r="CA12">
            <v>4.976178489594929</v>
          </cell>
          <cell r="CB12">
            <v>4.7279456416401331</v>
          </cell>
          <cell r="CC12">
            <v>4.7279456416401331</v>
          </cell>
          <cell r="CD12">
            <v>-37.484514609986206</v>
          </cell>
          <cell r="CE12">
            <v>-37.87824193842107</v>
          </cell>
          <cell r="CF12">
            <v>-37.484514609986206</v>
          </cell>
          <cell r="CG12">
            <v>-37.878300474582176</v>
          </cell>
          <cell r="CH12">
            <v>-37.878300474582176</v>
          </cell>
          <cell r="CI12">
            <v>-37.878300474582176</v>
          </cell>
          <cell r="CJ12">
            <v>-38.427776603275447</v>
          </cell>
          <cell r="CK12">
            <v>-9.861479720453076</v>
          </cell>
          <cell r="CL12">
            <v>-19.755356773616825</v>
          </cell>
          <cell r="CM12">
            <v>-38.97718647032795</v>
          </cell>
          <cell r="CN12">
            <v>16.192580261576325</v>
          </cell>
          <cell r="CO12">
            <v>15.844575161458977</v>
          </cell>
          <cell r="CP12">
            <v>15.844575161458977</v>
          </cell>
          <cell r="CQ12">
            <v>15.844575161458977</v>
          </cell>
          <cell r="CR12">
            <v>15.844575161458977</v>
          </cell>
          <cell r="CS12">
            <v>15.844575161458977</v>
          </cell>
          <cell r="CT12">
            <v>15.844575161458977</v>
          </cell>
          <cell r="CU12">
            <v>15.844575161458977</v>
          </cell>
          <cell r="CV12">
            <v>15.844575161458977</v>
          </cell>
          <cell r="CW12">
            <v>15.844575161458977</v>
          </cell>
          <cell r="CX12">
            <v>15.595163890514925</v>
          </cell>
          <cell r="CY12">
            <v>-47.295947425328649</v>
          </cell>
          <cell r="CZ12">
            <v>20.968233213436065</v>
          </cell>
          <cell r="DA12">
            <v>15.844575165529193</v>
          </cell>
          <cell r="DB12">
            <v>-0.48217034991989749</v>
          </cell>
          <cell r="DC12">
            <v>92.546953579501235</v>
          </cell>
          <cell r="DD12">
            <v>50</v>
          </cell>
          <cell r="DE12">
            <v>50</v>
          </cell>
          <cell r="DF12">
            <v>50</v>
          </cell>
          <cell r="DG12">
            <v>49.664967474356388</v>
          </cell>
          <cell r="DH12">
            <v>4.3217423202231089</v>
          </cell>
          <cell r="DI12">
            <v>-0.48217034991989749</v>
          </cell>
          <cell r="DJ12">
            <v>-0.48217034991989749</v>
          </cell>
          <cell r="DK12">
            <v>-0.48217034991989749</v>
          </cell>
          <cell r="DL12">
            <v>-0.48217034991989749</v>
          </cell>
          <cell r="DM12">
            <v>76.985797406922416</v>
          </cell>
          <cell r="DN12">
            <v>76.985797406922416</v>
          </cell>
          <cell r="DO12">
            <v>75.14692068074487</v>
          </cell>
          <cell r="DP12">
            <v>24.081269366307197</v>
          </cell>
          <cell r="DQ12">
            <v>24.081269366307197</v>
          </cell>
          <cell r="DR12">
            <v>24.062382432853212</v>
          </cell>
          <cell r="DS12">
            <v>24.062382432853212</v>
          </cell>
          <cell r="DT12">
            <v>24.062382432853212</v>
          </cell>
          <cell r="DU12">
            <v>24.062382432853212</v>
          </cell>
          <cell r="DV12">
            <v>24.062382432853212</v>
          </cell>
          <cell r="DW12">
            <v>24.062382432853212</v>
          </cell>
          <cell r="DX12">
            <v>24.062382432851791</v>
          </cell>
          <cell r="DY12">
            <v>24.062382432851791</v>
          </cell>
          <cell r="DZ12">
            <v>24.062382432847016</v>
          </cell>
          <cell r="EA12">
            <v>24.062382432851791</v>
          </cell>
          <cell r="EB12">
            <v>24.062382432851791</v>
          </cell>
          <cell r="EC12">
            <v>24.062382432851791</v>
          </cell>
          <cell r="ED12">
            <v>24.062382432851791</v>
          </cell>
          <cell r="EE12">
            <v>76.519597895328957</v>
          </cell>
          <cell r="EF12">
            <v>81.378430429396815</v>
          </cell>
          <cell r="EG12">
            <v>163.58348375158869</v>
          </cell>
          <cell r="EH12">
            <v>80.635206103129065</v>
          </cell>
          <cell r="EI12">
            <v>76.092582591540747</v>
          </cell>
          <cell r="EJ12">
            <v>76.092582591540747</v>
          </cell>
          <cell r="EK12">
            <v>76.092582591540747</v>
          </cell>
          <cell r="EL12">
            <v>76.092582591540747</v>
          </cell>
          <cell r="EM12">
            <v>76.092582591540747</v>
          </cell>
          <cell r="EN12">
            <v>100</v>
          </cell>
          <cell r="EO12">
            <v>50</v>
          </cell>
          <cell r="EP12">
            <v>39</v>
          </cell>
          <cell r="EQ12">
            <v>163.58358383794211</v>
          </cell>
          <cell r="ER12">
            <v>39.117303185500248</v>
          </cell>
          <cell r="ES12">
            <v>39.117303185500248</v>
          </cell>
          <cell r="ET12">
            <v>39.117303185500248</v>
          </cell>
          <cell r="EU12">
            <v>50</v>
          </cell>
          <cell r="EV12">
            <v>49.523893598769405</v>
          </cell>
          <cell r="EW12">
            <v>50</v>
          </cell>
          <cell r="EX12">
            <v>50.396061885895847</v>
          </cell>
          <cell r="EY12">
            <v>50.418859369308223</v>
          </cell>
          <cell r="EZ12">
            <v>50.418859369308223</v>
          </cell>
          <cell r="FA12">
            <v>50.418859369308223</v>
          </cell>
          <cell r="FB12">
            <v>130.84121123151704</v>
          </cell>
          <cell r="FC12">
            <v>117.1319176472399</v>
          </cell>
          <cell r="FD12">
            <v>50</v>
          </cell>
          <cell r="FE12">
            <v>49.600887694947062</v>
          </cell>
          <cell r="FF12">
            <v>50</v>
          </cell>
          <cell r="FG12">
            <v>140.62645950215176</v>
          </cell>
          <cell r="FH12">
            <v>57</v>
          </cell>
          <cell r="FI12">
            <v>56.784784924949122</v>
          </cell>
          <cell r="FJ12">
            <v>57</v>
          </cell>
          <cell r="FK12">
            <v>56.784784924949122</v>
          </cell>
          <cell r="FL12">
            <v>56.784784924949122</v>
          </cell>
          <cell r="FM12">
            <v>57</v>
          </cell>
          <cell r="FN12">
            <v>12.68335222172891</v>
          </cell>
          <cell r="FO12">
            <v>50</v>
          </cell>
          <cell r="FP12">
            <v>42.421157389933398</v>
          </cell>
          <cell r="FQ12">
            <v>50</v>
          </cell>
          <cell r="FR12">
            <v>57</v>
          </cell>
          <cell r="FS12">
            <v>12.68335222172891</v>
          </cell>
          <cell r="FT12">
            <v>12.68335222172891</v>
          </cell>
          <cell r="FU12">
            <v>42.421157389933398</v>
          </cell>
          <cell r="FV12">
            <v>42.421157389933398</v>
          </cell>
          <cell r="FW12">
            <v>50.418859369308223</v>
          </cell>
          <cell r="FX12">
            <v>50.418859369308223</v>
          </cell>
          <cell r="FY12">
            <v>20.968233213436065</v>
          </cell>
          <cell r="FZ12">
            <v>20.968233213436065</v>
          </cell>
          <cell r="GA12">
            <v>20.968233213436065</v>
          </cell>
          <cell r="GB12">
            <v>20.968233213436065</v>
          </cell>
          <cell r="GC12">
            <v>25.153978575414953</v>
          </cell>
          <cell r="GD12">
            <v>25.153978575414953</v>
          </cell>
          <cell r="GE12">
            <v>25.153978575414953</v>
          </cell>
          <cell r="GF12">
            <v>4.7279456416401331</v>
          </cell>
          <cell r="GG12">
            <v>4.7279456416401331</v>
          </cell>
          <cell r="GH12">
            <v>4.7279456416401331</v>
          </cell>
          <cell r="GI12">
            <v>4.7279456416401331</v>
          </cell>
          <cell r="GJ12">
            <v>-15.345970266498227</v>
          </cell>
          <cell r="GK12">
            <v>-37.484514609985837</v>
          </cell>
          <cell r="GL12">
            <v>25</v>
          </cell>
          <cell r="GM12">
            <v>25</v>
          </cell>
          <cell r="GN12">
            <v>24.363633523740248</v>
          </cell>
          <cell r="GO12">
            <v>24.062382432853212</v>
          </cell>
          <cell r="GP12">
            <v>24.062382432853212</v>
          </cell>
          <cell r="GQ12">
            <v>25.534798094615496</v>
          </cell>
          <cell r="GR12">
            <v>25.534798094615496</v>
          </cell>
          <cell r="GS12">
            <v>24.945253190573908</v>
          </cell>
          <cell r="GT12">
            <v>30.984815302536447</v>
          </cell>
          <cell r="GU12">
            <v>26.131516659527222</v>
          </cell>
          <cell r="GV12">
            <v>25.726577326538461</v>
          </cell>
          <cell r="GW12">
            <v>26.085213262017817</v>
          </cell>
          <cell r="GX12">
            <v>76.519597895329071</v>
          </cell>
          <cell r="GY12">
            <v>81.378430428539389</v>
          </cell>
          <cell r="GZ12">
            <v>163.58348375158863</v>
          </cell>
          <cell r="HA12">
            <v>119.66133083870733</v>
          </cell>
          <cell r="HB12">
            <v>163.58348375158863</v>
          </cell>
          <cell r="HC12">
            <v>190.00035692811747</v>
          </cell>
          <cell r="HD12">
            <v>190.22542857555641</v>
          </cell>
          <cell r="HE12">
            <v>190.00035692811747</v>
          </cell>
          <cell r="HF12">
            <v>240</v>
          </cell>
          <cell r="HG12">
            <v>190.00035692811747</v>
          </cell>
          <cell r="HH12">
            <v>240.00000000000011</v>
          </cell>
          <cell r="HI12">
            <v>240.00000000000011</v>
          </cell>
          <cell r="HJ12">
            <v>190.00137033690658</v>
          </cell>
          <cell r="HK12">
            <v>190.000368546419</v>
          </cell>
          <cell r="HL12">
            <v>240.00000000000011</v>
          </cell>
          <cell r="HM12">
            <v>240.00000000000011</v>
          </cell>
          <cell r="HN12">
            <v>190.000368546419</v>
          </cell>
          <cell r="HO12">
            <v>190.000368546419</v>
          </cell>
          <cell r="HP12">
            <v>190.00137033690658</v>
          </cell>
          <cell r="HQ12">
            <v>190.00137033690658</v>
          </cell>
          <cell r="HR12">
            <v>240.00000000000011</v>
          </cell>
          <cell r="HS12">
            <v>240.00000000000011</v>
          </cell>
          <cell r="HT12">
            <v>240.00000000000011</v>
          </cell>
          <cell r="HU12">
            <v>190.00039212403607</v>
          </cell>
          <cell r="HV12">
            <v>11.875033278804949</v>
          </cell>
          <cell r="HW12">
            <v>11.614724066550821</v>
          </cell>
          <cell r="HX12">
            <v>11.875033278804949</v>
          </cell>
          <cell r="HY12">
            <v>11.614724066550821</v>
          </cell>
          <cell r="HZ12">
            <v>11.249114029888347</v>
          </cell>
          <cell r="IA12">
            <v>47.12</v>
          </cell>
          <cell r="IB12">
            <v>47.120000000000005</v>
          </cell>
          <cell r="IC12">
            <v>47.120000000000005</v>
          </cell>
          <cell r="ID12">
            <v>47.120000000000005</v>
          </cell>
          <cell r="IE12">
            <v>15.844575161458977</v>
          </cell>
        </row>
        <row r="13">
          <cell r="D13" t="str">
            <v>Pressure</v>
          </cell>
          <cell r="E13">
            <v>70</v>
          </cell>
          <cell r="F13">
            <v>70</v>
          </cell>
          <cell r="G13">
            <v>70</v>
          </cell>
          <cell r="H13">
            <v>70</v>
          </cell>
          <cell r="I13">
            <v>70</v>
          </cell>
          <cell r="J13">
            <v>70</v>
          </cell>
          <cell r="K13">
            <v>70</v>
          </cell>
          <cell r="L13">
            <v>70</v>
          </cell>
          <cell r="M13">
            <v>70</v>
          </cell>
          <cell r="N13">
            <v>70</v>
          </cell>
          <cell r="O13">
            <v>70</v>
          </cell>
          <cell r="P13">
            <v>70</v>
          </cell>
          <cell r="Q13">
            <v>70</v>
          </cell>
          <cell r="R13">
            <v>70</v>
          </cell>
          <cell r="S13">
            <v>70</v>
          </cell>
          <cell r="T13">
            <v>70</v>
          </cell>
          <cell r="U13">
            <v>70</v>
          </cell>
          <cell r="V13">
            <v>69.5</v>
          </cell>
          <cell r="W13">
            <v>70</v>
          </cell>
          <cell r="X13">
            <v>70</v>
          </cell>
          <cell r="Y13">
            <v>69.5</v>
          </cell>
          <cell r="Z13">
            <v>70</v>
          </cell>
          <cell r="AA13">
            <v>68.8</v>
          </cell>
          <cell r="AB13">
            <v>68.8</v>
          </cell>
          <cell r="AC13">
            <v>68.8</v>
          </cell>
          <cell r="AD13">
            <v>40.1</v>
          </cell>
          <cell r="AE13">
            <v>40.1</v>
          </cell>
          <cell r="AF13">
            <v>40.1</v>
          </cell>
          <cell r="AG13">
            <v>63.2</v>
          </cell>
          <cell r="AH13">
            <v>40.1</v>
          </cell>
          <cell r="AI13">
            <v>40.1</v>
          </cell>
          <cell r="AJ13">
            <v>39.6</v>
          </cell>
          <cell r="AK13">
            <v>20.225504554413927</v>
          </cell>
          <cell r="AL13">
            <v>39.6</v>
          </cell>
          <cell r="AM13">
            <v>39.6</v>
          </cell>
          <cell r="AN13">
            <v>39.6</v>
          </cell>
          <cell r="AO13">
            <v>39.6</v>
          </cell>
          <cell r="AP13">
            <v>10.199999999999999</v>
          </cell>
          <cell r="AQ13">
            <v>9.4999999999999982</v>
          </cell>
          <cell r="AR13">
            <v>8.7999999999999989</v>
          </cell>
          <cell r="AS13">
            <v>9.2999999999999989</v>
          </cell>
          <cell r="AT13">
            <v>8.7999999999999989</v>
          </cell>
          <cell r="AU13">
            <v>9.3000000000000007</v>
          </cell>
          <cell r="AV13">
            <v>9.3000000000000007</v>
          </cell>
          <cell r="AW13">
            <v>9.2999999999999989</v>
          </cell>
          <cell r="AX13">
            <v>68.8</v>
          </cell>
          <cell r="AY13">
            <v>68.8</v>
          </cell>
          <cell r="AZ13">
            <v>68.8</v>
          </cell>
          <cell r="BA13">
            <v>68.8</v>
          </cell>
          <cell r="BB13">
            <v>68.3</v>
          </cell>
          <cell r="BC13">
            <v>68.8</v>
          </cell>
          <cell r="BD13">
            <v>69.3</v>
          </cell>
          <cell r="BE13">
            <v>67.8</v>
          </cell>
          <cell r="BF13">
            <v>68.3</v>
          </cell>
          <cell r="BG13">
            <v>67.099999999999994</v>
          </cell>
          <cell r="BH13">
            <v>67.8</v>
          </cell>
          <cell r="BI13">
            <v>67.8</v>
          </cell>
          <cell r="BJ13">
            <v>70</v>
          </cell>
          <cell r="BK13">
            <v>67.099999999999994</v>
          </cell>
          <cell r="BL13">
            <v>67.099999999999994</v>
          </cell>
          <cell r="BM13">
            <v>69.3</v>
          </cell>
          <cell r="BN13">
            <v>66.400000000000006</v>
          </cell>
          <cell r="BO13">
            <v>67.099999999999994</v>
          </cell>
          <cell r="BP13">
            <v>65.7</v>
          </cell>
          <cell r="BQ13">
            <v>65.099999999999994</v>
          </cell>
          <cell r="BR13">
            <v>65.099999999999994</v>
          </cell>
          <cell r="BS13">
            <v>65.099999999999994</v>
          </cell>
          <cell r="BT13">
            <v>65.099999999999994</v>
          </cell>
          <cell r="BU13">
            <v>65.099999999999994</v>
          </cell>
          <cell r="BV13">
            <v>65.099999999999994</v>
          </cell>
          <cell r="BW13">
            <v>64.400000000000006</v>
          </cell>
          <cell r="BX13">
            <v>64.400000000000006</v>
          </cell>
          <cell r="BY13">
            <v>63.7</v>
          </cell>
          <cell r="BZ13">
            <v>63.7</v>
          </cell>
          <cell r="CA13">
            <v>63.7</v>
          </cell>
          <cell r="CB13">
            <v>63.2</v>
          </cell>
          <cell r="CC13">
            <v>63.2</v>
          </cell>
          <cell r="CD13">
            <v>27.5</v>
          </cell>
          <cell r="CE13">
            <v>27</v>
          </cell>
          <cell r="CF13">
            <v>27.5</v>
          </cell>
          <cell r="CG13">
            <v>27</v>
          </cell>
          <cell r="CH13">
            <v>27</v>
          </cell>
          <cell r="CI13">
            <v>27</v>
          </cell>
          <cell r="CJ13">
            <v>26.3</v>
          </cell>
          <cell r="CK13">
            <v>25.599999999999998</v>
          </cell>
          <cell r="CL13">
            <v>25.599999999999998</v>
          </cell>
          <cell r="CM13">
            <v>25.599999999999998</v>
          </cell>
          <cell r="CN13">
            <v>40.198513301212436</v>
          </cell>
          <cell r="CO13">
            <v>39.498513301212434</v>
          </cell>
          <cell r="CP13">
            <v>39.498513301212434</v>
          </cell>
          <cell r="CQ13">
            <v>39.498513301212434</v>
          </cell>
          <cell r="CR13">
            <v>39.498513301212434</v>
          </cell>
          <cell r="CS13">
            <v>39.498513301212434</v>
          </cell>
          <cell r="CT13">
            <v>39.498513301212434</v>
          </cell>
          <cell r="CU13">
            <v>39.498513301212434</v>
          </cell>
          <cell r="CV13">
            <v>39.498513301212434</v>
          </cell>
          <cell r="CW13">
            <v>39.498513301212434</v>
          </cell>
          <cell r="CX13">
            <v>38.998513301212434</v>
          </cell>
          <cell r="CY13">
            <v>9.9999999999999982</v>
          </cell>
          <cell r="CZ13">
            <v>9.2999999999999989</v>
          </cell>
          <cell r="DA13">
            <v>39.498513301212434</v>
          </cell>
          <cell r="DB13">
            <v>9.3000000000000007</v>
          </cell>
          <cell r="DC13">
            <v>89.999999999999986</v>
          </cell>
          <cell r="DD13">
            <v>88.999999999999986</v>
          </cell>
          <cell r="DE13">
            <v>88.999999999999986</v>
          </cell>
          <cell r="DF13">
            <v>88.999999999999986</v>
          </cell>
          <cell r="DG13">
            <v>87.999999999999986</v>
          </cell>
          <cell r="DH13">
            <v>63.7</v>
          </cell>
          <cell r="DI13">
            <v>9.3000000000000007</v>
          </cell>
          <cell r="DJ13">
            <v>9.3000000000000007</v>
          </cell>
          <cell r="DK13">
            <v>9.3000000000000007</v>
          </cell>
          <cell r="DL13">
            <v>9.3000000000000007</v>
          </cell>
          <cell r="DM13">
            <v>8.2999999999999989</v>
          </cell>
          <cell r="DN13">
            <v>8.2999999999999989</v>
          </cell>
          <cell r="DO13">
            <v>5.8000000000000007</v>
          </cell>
          <cell r="DP13">
            <v>40.1</v>
          </cell>
          <cell r="DQ13">
            <v>40.1</v>
          </cell>
          <cell r="DR13">
            <v>39.6</v>
          </cell>
          <cell r="DS13">
            <v>39.6</v>
          </cell>
          <cell r="DT13">
            <v>39.6</v>
          </cell>
          <cell r="DU13">
            <v>39.6</v>
          </cell>
          <cell r="DV13">
            <v>39.6</v>
          </cell>
          <cell r="DW13">
            <v>39.6</v>
          </cell>
          <cell r="DX13">
            <v>39.6</v>
          </cell>
          <cell r="DY13">
            <v>39.6</v>
          </cell>
          <cell r="DZ13">
            <v>39.6</v>
          </cell>
          <cell r="EA13">
            <v>39.6</v>
          </cell>
          <cell r="EB13">
            <v>39.6</v>
          </cell>
          <cell r="EC13">
            <v>39.6</v>
          </cell>
          <cell r="ED13">
            <v>39.6</v>
          </cell>
          <cell r="EE13">
            <v>6.6</v>
          </cell>
          <cell r="EF13">
            <v>6.5</v>
          </cell>
          <cell r="EG13">
            <v>7.4999999999999991</v>
          </cell>
          <cell r="EH13">
            <v>5.8000000000000007</v>
          </cell>
          <cell r="EI13">
            <v>5.8000000000000007</v>
          </cell>
          <cell r="EJ13">
            <v>5.8000000000000007</v>
          </cell>
          <cell r="EK13">
            <v>5.8000000000000007</v>
          </cell>
          <cell r="EL13">
            <v>5.8000000000000007</v>
          </cell>
          <cell r="EM13">
            <v>5.8000000000000007</v>
          </cell>
          <cell r="EN13">
            <v>6.7999999999999989</v>
          </cell>
          <cell r="EO13">
            <v>5.7999999999999989</v>
          </cell>
          <cell r="EP13">
            <v>5.0999999999999996</v>
          </cell>
          <cell r="EQ13">
            <v>7.4999999999999991</v>
          </cell>
          <cell r="ER13">
            <v>1.9999999999999998</v>
          </cell>
          <cell r="ES13">
            <v>1.9999999999999998</v>
          </cell>
          <cell r="ET13">
            <v>1.9999999999999998</v>
          </cell>
          <cell r="EU13">
            <v>4.8000000000000007</v>
          </cell>
          <cell r="EV13">
            <v>4.3000000000000007</v>
          </cell>
          <cell r="EW13">
            <v>4.8000000000000007</v>
          </cell>
          <cell r="EX13">
            <v>9.9999999999999982</v>
          </cell>
          <cell r="EY13">
            <v>9.3000000000000007</v>
          </cell>
          <cell r="EZ13">
            <v>9.3000000000000007</v>
          </cell>
          <cell r="FA13">
            <v>9.3000000000000007</v>
          </cell>
          <cell r="FB13">
            <v>20.225504554413927</v>
          </cell>
          <cell r="FC13">
            <v>20.225504554413927</v>
          </cell>
          <cell r="FD13">
            <v>19.225504554413927</v>
          </cell>
          <cell r="FE13">
            <v>18.725504554413927</v>
          </cell>
          <cell r="FF13">
            <v>19.225504554413927</v>
          </cell>
          <cell r="FG13">
            <v>70.3</v>
          </cell>
          <cell r="FH13">
            <v>69.3</v>
          </cell>
          <cell r="FI13">
            <v>68.8</v>
          </cell>
          <cell r="FJ13">
            <v>69.3</v>
          </cell>
          <cell r="FK13">
            <v>68.8</v>
          </cell>
          <cell r="FL13">
            <v>68.8</v>
          </cell>
          <cell r="FM13">
            <v>69.3</v>
          </cell>
          <cell r="FN13">
            <v>9.3000000000000007</v>
          </cell>
          <cell r="FO13">
            <v>19.225504554413927</v>
          </cell>
          <cell r="FP13">
            <v>9.3000000000000007</v>
          </cell>
          <cell r="FQ13">
            <v>19.225504554413927</v>
          </cell>
          <cell r="FR13">
            <v>69.3</v>
          </cell>
          <cell r="FS13">
            <v>9.3000000000000007</v>
          </cell>
          <cell r="FT13">
            <v>9.3000000000000007</v>
          </cell>
          <cell r="FU13">
            <v>9.3000000000000007</v>
          </cell>
          <cell r="FV13">
            <v>9.3000000000000007</v>
          </cell>
          <cell r="FW13">
            <v>9.3000000000000007</v>
          </cell>
          <cell r="FX13">
            <v>9.3000000000000007</v>
          </cell>
          <cell r="FY13">
            <v>9.2999999999999989</v>
          </cell>
          <cell r="FZ13">
            <v>9.2999999999999989</v>
          </cell>
          <cell r="GA13">
            <v>9.2999999999999989</v>
          </cell>
          <cell r="GB13">
            <v>9.2999999999999989</v>
          </cell>
          <cell r="GC13">
            <v>40.1</v>
          </cell>
          <cell r="GD13">
            <v>40.1</v>
          </cell>
          <cell r="GE13">
            <v>40.1</v>
          </cell>
          <cell r="GF13">
            <v>63.2</v>
          </cell>
          <cell r="GG13">
            <v>63.2</v>
          </cell>
          <cell r="GH13">
            <v>63.2</v>
          </cell>
          <cell r="GI13">
            <v>63.2</v>
          </cell>
          <cell r="GJ13">
            <v>27.5</v>
          </cell>
          <cell r="GK13">
            <v>27.5</v>
          </cell>
          <cell r="GL13">
            <v>70</v>
          </cell>
          <cell r="GM13">
            <v>70</v>
          </cell>
          <cell r="GN13">
            <v>9.3000000000000007</v>
          </cell>
          <cell r="GO13">
            <v>39.6</v>
          </cell>
          <cell r="GP13">
            <v>39.6</v>
          </cell>
          <cell r="GQ13">
            <v>66.400000000000006</v>
          </cell>
          <cell r="GR13">
            <v>66.400000000000006</v>
          </cell>
          <cell r="GS13">
            <v>65.099999999999994</v>
          </cell>
          <cell r="GT13">
            <v>69.3</v>
          </cell>
          <cell r="GU13">
            <v>67.8</v>
          </cell>
          <cell r="GV13">
            <v>68.3</v>
          </cell>
          <cell r="GW13">
            <v>68.3</v>
          </cell>
          <cell r="GX13">
            <v>6.6</v>
          </cell>
          <cell r="GY13">
            <v>6.5</v>
          </cell>
          <cell r="GZ13">
            <v>7.4999999999999991</v>
          </cell>
          <cell r="HA13">
            <v>7.4999999999999991</v>
          </cell>
          <cell r="HB13">
            <v>7.4999999999999991</v>
          </cell>
          <cell r="HC13">
            <v>3.0999999999999996</v>
          </cell>
          <cell r="HD13">
            <v>6.4</v>
          </cell>
          <cell r="HE13">
            <v>3.0999999999999996</v>
          </cell>
          <cell r="HF13">
            <v>5.4</v>
          </cell>
          <cell r="HG13">
            <v>3.0999999999999996</v>
          </cell>
          <cell r="HH13">
            <v>4.0999999999999996</v>
          </cell>
          <cell r="HI13">
            <v>4.0999999999999996</v>
          </cell>
          <cell r="HJ13">
            <v>3.0999999999999996</v>
          </cell>
          <cell r="HK13">
            <v>3.0999999999999996</v>
          </cell>
          <cell r="HL13">
            <v>4.0999999999999996</v>
          </cell>
          <cell r="HM13">
            <v>4.0999999999999996</v>
          </cell>
          <cell r="HN13">
            <v>3.0999999999999996</v>
          </cell>
          <cell r="HO13">
            <v>3.0999999999999996</v>
          </cell>
          <cell r="HP13">
            <v>3.0999999999999996</v>
          </cell>
          <cell r="HQ13">
            <v>3.0999999999999996</v>
          </cell>
          <cell r="HR13">
            <v>4.0999999999999996</v>
          </cell>
          <cell r="HS13">
            <v>4.0999999999999996</v>
          </cell>
          <cell r="HT13">
            <v>4.0999999999999996</v>
          </cell>
          <cell r="HU13">
            <v>3.0999999999999996</v>
          </cell>
          <cell r="HV13">
            <v>31.700000000000003</v>
          </cell>
          <cell r="HW13">
            <v>31.200000000000003</v>
          </cell>
          <cell r="HX13">
            <v>31.700000000000003</v>
          </cell>
          <cell r="HY13">
            <v>31.200000000000003</v>
          </cell>
          <cell r="HZ13">
            <v>30.500000000000004</v>
          </cell>
          <cell r="IA13">
            <v>30</v>
          </cell>
          <cell r="IB13">
            <v>30</v>
          </cell>
          <cell r="IC13">
            <v>30</v>
          </cell>
          <cell r="ID13">
            <v>30</v>
          </cell>
          <cell r="IE13">
            <v>39.498513301212434</v>
          </cell>
        </row>
        <row r="14">
          <cell r="D14" t="str">
            <v>StreamTotalProp$.MolWeight</v>
          </cell>
          <cell r="E14">
            <v>21.428115858917803</v>
          </cell>
          <cell r="F14">
            <v>26.625885709571847</v>
          </cell>
          <cell r="G14">
            <v>18.015100479125977</v>
          </cell>
          <cell r="H14">
            <v>18.015100479125977</v>
          </cell>
          <cell r="I14">
            <v>21.423757429547237</v>
          </cell>
          <cell r="J14">
            <v>26.499455759363421</v>
          </cell>
          <cell r="K14">
            <v>21.423757429547237</v>
          </cell>
          <cell r="L14">
            <v>87.182738380113406</v>
          </cell>
          <cell r="M14">
            <v>18.42662485731368</v>
          </cell>
          <cell r="N14">
            <v>18.033066164807714</v>
          </cell>
          <cell r="O14">
            <v>26.499455759363421</v>
          </cell>
          <cell r="P14">
            <v>18.661080880385672</v>
          </cell>
          <cell r="Q14">
            <v>84.785387352629883</v>
          </cell>
          <cell r="R14">
            <v>18.026903462892804</v>
          </cell>
          <cell r="S14">
            <v>21.425649008736976</v>
          </cell>
          <cell r="T14">
            <v>28.438387786765084</v>
          </cell>
          <cell r="U14">
            <v>28.438387786765084</v>
          </cell>
          <cell r="V14">
            <v>19.456331402481215</v>
          </cell>
          <cell r="W14">
            <v>84.281053556183139</v>
          </cell>
          <cell r="X14">
            <v>21.425649008736976</v>
          </cell>
          <cell r="Y14">
            <v>18.645416507435606</v>
          </cell>
          <cell r="Z14">
            <v>87.16778676851338</v>
          </cell>
          <cell r="AA14">
            <v>18.878379672382575</v>
          </cell>
          <cell r="AB14">
            <v>19.456331402481215</v>
          </cell>
          <cell r="AC14">
            <v>18.645416507435606</v>
          </cell>
          <cell r="AD14">
            <v>84.281053556183139</v>
          </cell>
          <cell r="AE14">
            <v>87.16778676851338</v>
          </cell>
          <cell r="AF14">
            <v>85.420662367664917</v>
          </cell>
          <cell r="AG14">
            <v>58.341371858034279</v>
          </cell>
          <cell r="AH14">
            <v>86.906767955217077</v>
          </cell>
          <cell r="AI14">
            <v>84.709977568966735</v>
          </cell>
          <cell r="AJ14">
            <v>19.136856343181957</v>
          </cell>
          <cell r="AK14">
            <v>19.136856343181957</v>
          </cell>
          <cell r="AL14">
            <v>18.027849077799932</v>
          </cell>
          <cell r="AM14">
            <v>96.099995830678679</v>
          </cell>
          <cell r="AN14">
            <v>18.027849102580578</v>
          </cell>
          <cell r="AO14">
            <v>100.43669070277186</v>
          </cell>
          <cell r="AP14">
            <v>100.43669070277186</v>
          </cell>
          <cell r="AQ14">
            <v>100.43669070277186</v>
          </cell>
          <cell r="AR14">
            <v>100.43669070277186</v>
          </cell>
          <cell r="AS14">
            <v>47.175242189093282</v>
          </cell>
          <cell r="AT14">
            <v>82.634644467331654</v>
          </cell>
          <cell r="AU14">
            <v>18.264352272213397</v>
          </cell>
          <cell r="AV14">
            <v>49.157100737619103</v>
          </cell>
          <cell r="AW14">
            <v>45.899628393219984</v>
          </cell>
          <cell r="AX14">
            <v>28.392459123505589</v>
          </cell>
          <cell r="AY14">
            <v>19.298974109749384</v>
          </cell>
          <cell r="AZ14">
            <v>19.298974109749384</v>
          </cell>
          <cell r="BA14">
            <v>19.298974109749384</v>
          </cell>
          <cell r="BB14">
            <v>18.919302914605339</v>
          </cell>
          <cell r="BC14">
            <v>86.906767955217148</v>
          </cell>
          <cell r="BD14">
            <v>150.05892277612742</v>
          </cell>
          <cell r="BE14">
            <v>18.917819341976546</v>
          </cell>
          <cell r="BF14">
            <v>121.99273027942334</v>
          </cell>
          <cell r="BG14">
            <v>18.917819341976546</v>
          </cell>
          <cell r="BH14">
            <v>18.917819341976546</v>
          </cell>
          <cell r="BI14">
            <v>18.917819341976546</v>
          </cell>
          <cell r="BJ14">
            <v>150.05892277612742</v>
          </cell>
          <cell r="BK14">
            <v>18.917819341976546</v>
          </cell>
          <cell r="BL14">
            <v>18.917819341976543</v>
          </cell>
          <cell r="BM14">
            <v>150.05892277612742</v>
          </cell>
          <cell r="BN14">
            <v>18.917819341976543</v>
          </cell>
          <cell r="BO14">
            <v>144.31389367524136</v>
          </cell>
          <cell r="BP14">
            <v>18.917801266003288</v>
          </cell>
          <cell r="BQ14">
            <v>18.917801266003288</v>
          </cell>
          <cell r="BR14">
            <v>18.917801266003288</v>
          </cell>
          <cell r="BS14">
            <v>18.917801266003288</v>
          </cell>
          <cell r="BT14">
            <v>18.917801266003288</v>
          </cell>
          <cell r="BU14">
            <v>18.917801266003288</v>
          </cell>
          <cell r="BV14">
            <v>18.917801266003288</v>
          </cell>
          <cell r="BW14">
            <v>18.917801266003288</v>
          </cell>
          <cell r="BX14">
            <v>18.917801266003288</v>
          </cell>
          <cell r="BY14">
            <v>18.917801266003288</v>
          </cell>
          <cell r="BZ14">
            <v>18.917801266003288</v>
          </cell>
          <cell r="CA14">
            <v>18.917800131699178</v>
          </cell>
          <cell r="CB14">
            <v>18.821073982577101</v>
          </cell>
          <cell r="CC14">
            <v>58.34137655998223</v>
          </cell>
          <cell r="CD14">
            <v>18.821073982577101</v>
          </cell>
          <cell r="CE14">
            <v>18.264242119382352</v>
          </cell>
          <cell r="CF14">
            <v>45.899626717851888</v>
          </cell>
          <cell r="CG14">
            <v>18.264229953520765</v>
          </cell>
          <cell r="CH14">
            <v>18.264229953520765</v>
          </cell>
          <cell r="CI14">
            <v>18.264229953520765</v>
          </cell>
          <cell r="CJ14">
            <v>18.264229953520765</v>
          </cell>
          <cell r="CK14">
            <v>18.264229953520765</v>
          </cell>
          <cell r="CL14">
            <v>18.264229953520765</v>
          </cell>
          <cell r="CM14">
            <v>18.264229953520765</v>
          </cell>
          <cell r="CN14">
            <v>18.264229953520765</v>
          </cell>
          <cell r="CO14">
            <v>18.264229953520765</v>
          </cell>
          <cell r="CP14">
            <v>18.264229953520765</v>
          </cell>
          <cell r="CQ14">
            <v>18.264229953520765</v>
          </cell>
          <cell r="CR14">
            <v>18.264229953520765</v>
          </cell>
          <cell r="CS14">
            <v>18.264229953520765</v>
          </cell>
          <cell r="CT14">
            <v>18.264229953520765</v>
          </cell>
          <cell r="CU14">
            <v>18.264229953520765</v>
          </cell>
          <cell r="CV14">
            <v>18.264229953520765</v>
          </cell>
          <cell r="CW14">
            <v>18.264229953520765</v>
          </cell>
          <cell r="CX14">
            <v>18.264229953520765</v>
          </cell>
          <cell r="CY14">
            <v>45.899626717851888</v>
          </cell>
          <cell r="CZ14">
            <v>45.899626717851888</v>
          </cell>
          <cell r="DA14">
            <v>18.264352290254728</v>
          </cell>
          <cell r="DB14">
            <v>18.264352290254728</v>
          </cell>
          <cell r="DC14">
            <v>18.264229953520765</v>
          </cell>
          <cell r="DD14">
            <v>18.264229953520765</v>
          </cell>
          <cell r="DE14">
            <v>18.264229953520765</v>
          </cell>
          <cell r="DF14">
            <v>18.264229953520765</v>
          </cell>
          <cell r="DG14">
            <v>18.264229953520765</v>
          </cell>
          <cell r="DH14">
            <v>18.917795741591412</v>
          </cell>
          <cell r="DI14">
            <v>18.264352290254728</v>
          </cell>
          <cell r="DJ14">
            <v>18.264352290254728</v>
          </cell>
          <cell r="DK14">
            <v>18.264352290254728</v>
          </cell>
          <cell r="DL14">
            <v>18.264352290254728</v>
          </cell>
          <cell r="DM14">
            <v>34.747967259258942</v>
          </cell>
          <cell r="DN14">
            <v>114.09035064616624</v>
          </cell>
          <cell r="DO14">
            <v>34.747967259258942</v>
          </cell>
          <cell r="DP14">
            <v>84.709977568966735</v>
          </cell>
          <cell r="DQ14">
            <v>84.709977568966735</v>
          </cell>
          <cell r="DR14">
            <v>96.099995830678679</v>
          </cell>
          <cell r="DS14">
            <v>96.099995830678679</v>
          </cell>
          <cell r="DT14">
            <v>96.099995830678679</v>
          </cell>
          <cell r="DU14">
            <v>96.099995830678679</v>
          </cell>
          <cell r="DV14">
            <v>18.027849077799932</v>
          </cell>
          <cell r="DW14">
            <v>18.027849077799932</v>
          </cell>
          <cell r="DX14">
            <v>18.027849102580578</v>
          </cell>
          <cell r="DY14">
            <v>18.027849102580578</v>
          </cell>
          <cell r="DZ14">
            <v>18.02784909638542</v>
          </cell>
          <cell r="EA14">
            <v>100.43669070277186</v>
          </cell>
          <cell r="EB14">
            <v>100.43669070277186</v>
          </cell>
          <cell r="EC14">
            <v>100.43669070277186</v>
          </cell>
          <cell r="ED14">
            <v>100.43669070277186</v>
          </cell>
          <cell r="EE14">
            <v>114.09035064616624</v>
          </cell>
          <cell r="EF14">
            <v>44.551814976722412</v>
          </cell>
          <cell r="EG14">
            <v>123.9572612833599</v>
          </cell>
          <cell r="EH14">
            <v>44.551814976722412</v>
          </cell>
          <cell r="EI14">
            <v>36.307518862267862</v>
          </cell>
          <cell r="EJ14">
            <v>36.307518862267862</v>
          </cell>
          <cell r="EK14">
            <v>36.307518862267862</v>
          </cell>
          <cell r="EL14">
            <v>36.307518862267862</v>
          </cell>
          <cell r="EM14">
            <v>36.307518862267862</v>
          </cell>
          <cell r="EN14">
            <v>123.95724091221688</v>
          </cell>
          <cell r="EO14">
            <v>123.95724091221688</v>
          </cell>
          <cell r="EP14">
            <v>123.95724091221688</v>
          </cell>
          <cell r="EQ14">
            <v>123.95724091221688</v>
          </cell>
          <cell r="ER14">
            <v>123.95724091221688</v>
          </cell>
          <cell r="ES14">
            <v>123.95724091221688</v>
          </cell>
          <cell r="ET14">
            <v>123.95724091221688</v>
          </cell>
          <cell r="EU14">
            <v>36.307518862267862</v>
          </cell>
          <cell r="EV14">
            <v>35.742020174224955</v>
          </cell>
          <cell r="EW14">
            <v>87.358420472213496</v>
          </cell>
          <cell r="EX14">
            <v>87.358420472213496</v>
          </cell>
          <cell r="EY14">
            <v>87.358420472213496</v>
          </cell>
          <cell r="EZ14">
            <v>87.358420472213496</v>
          </cell>
          <cell r="FA14">
            <v>87.358420472213496</v>
          </cell>
          <cell r="FB14">
            <v>35.742020174224955</v>
          </cell>
          <cell r="FC14">
            <v>32.583428137682581</v>
          </cell>
          <cell r="FD14">
            <v>32.583428137682581</v>
          </cell>
          <cell r="FE14">
            <v>30.503601771885414</v>
          </cell>
          <cell r="FF14">
            <v>62.319773319107696</v>
          </cell>
          <cell r="FG14">
            <v>30.503601771885414</v>
          </cell>
          <cell r="FH14">
            <v>30.503601771885414</v>
          </cell>
          <cell r="FI14">
            <v>28.392447037034742</v>
          </cell>
          <cell r="FJ14">
            <v>41.29183108353326</v>
          </cell>
          <cell r="FK14">
            <v>28.392447037034742</v>
          </cell>
          <cell r="FL14">
            <v>28.392447037034742</v>
          </cell>
          <cell r="FM14">
            <v>41.29183108353326</v>
          </cell>
          <cell r="FN14">
            <v>41.29183108353326</v>
          </cell>
          <cell r="FO14">
            <v>62.319773319107696</v>
          </cell>
          <cell r="FP14">
            <v>62.319773319107696</v>
          </cell>
          <cell r="FQ14">
            <v>62.319773319107696</v>
          </cell>
          <cell r="FR14">
            <v>41.29183108353326</v>
          </cell>
          <cell r="FS14">
            <v>41.29183108353326</v>
          </cell>
          <cell r="FT14">
            <v>41.29183108353326</v>
          </cell>
          <cell r="FU14">
            <v>62.319773319107696</v>
          </cell>
          <cell r="FV14">
            <v>62.319773319107696</v>
          </cell>
          <cell r="FW14">
            <v>87.358420472213496</v>
          </cell>
          <cell r="FX14">
            <v>87.358420472213496</v>
          </cell>
          <cell r="FY14">
            <v>45.899626717851888</v>
          </cell>
          <cell r="FZ14">
            <v>45.899626717851888</v>
          </cell>
          <cell r="GA14">
            <v>45.899626717851888</v>
          </cell>
          <cell r="GB14">
            <v>45.899626717851888</v>
          </cell>
          <cell r="GC14">
            <v>86.906767955217148</v>
          </cell>
          <cell r="GD14">
            <v>86.906767955217148</v>
          </cell>
          <cell r="GE14">
            <v>86.906767955217148</v>
          </cell>
          <cell r="GF14">
            <v>58.34137655998223</v>
          </cell>
          <cell r="GG14">
            <v>58.34137655998223</v>
          </cell>
          <cell r="GH14">
            <v>18.821073982577101</v>
          </cell>
          <cell r="GI14">
            <v>18.821073982577101</v>
          </cell>
          <cell r="GJ14">
            <v>18.821073982577101</v>
          </cell>
          <cell r="GK14">
            <v>18.821073982577101</v>
          </cell>
          <cell r="GL14">
            <v>84.785387352634714</v>
          </cell>
          <cell r="GM14">
            <v>84.785387352629883</v>
          </cell>
          <cell r="GN14">
            <v>49.157131578823019</v>
          </cell>
          <cell r="GO14">
            <v>19.136856343181957</v>
          </cell>
          <cell r="GP14">
            <v>19.136856343181957</v>
          </cell>
          <cell r="GQ14">
            <v>18.917801266003288</v>
          </cell>
          <cell r="GR14">
            <v>150.16900634765625</v>
          </cell>
          <cell r="GS14">
            <v>18.917801266003288</v>
          </cell>
          <cell r="GT14">
            <v>150.05892277612742</v>
          </cell>
          <cell r="GU14">
            <v>18.917819341976546</v>
          </cell>
          <cell r="GV14">
            <v>18.919302914605339</v>
          </cell>
          <cell r="GW14">
            <v>121.99273027942334</v>
          </cell>
          <cell r="GX14">
            <v>114.09035064616624</v>
          </cell>
          <cell r="GY14">
            <v>44.551814976722412</v>
          </cell>
          <cell r="GZ14">
            <v>72.22140903287081</v>
          </cell>
          <cell r="HA14">
            <v>105.81896349001867</v>
          </cell>
          <cell r="HB14">
            <v>123.9572612833599</v>
          </cell>
          <cell r="HC14">
            <v>240</v>
          </cell>
          <cell r="HD14">
            <v>240</v>
          </cell>
          <cell r="HE14">
            <v>240</v>
          </cell>
          <cell r="HF14">
            <v>240</v>
          </cell>
          <cell r="HG14">
            <v>240</v>
          </cell>
          <cell r="HH14">
            <v>240</v>
          </cell>
          <cell r="HI14">
            <v>240</v>
          </cell>
          <cell r="HJ14">
            <v>240</v>
          </cell>
          <cell r="HK14">
            <v>240</v>
          </cell>
          <cell r="HL14">
            <v>240</v>
          </cell>
          <cell r="HM14">
            <v>240</v>
          </cell>
          <cell r="HN14">
            <v>240</v>
          </cell>
          <cell r="HO14">
            <v>240</v>
          </cell>
          <cell r="HP14">
            <v>240</v>
          </cell>
          <cell r="HQ14">
            <v>240</v>
          </cell>
          <cell r="HR14">
            <v>240</v>
          </cell>
          <cell r="HS14">
            <v>240</v>
          </cell>
          <cell r="HT14">
            <v>240</v>
          </cell>
          <cell r="HU14">
            <v>240</v>
          </cell>
          <cell r="HV14">
            <v>18.264229953520768</v>
          </cell>
          <cell r="HW14">
            <v>18.264229953520768</v>
          </cell>
          <cell r="HX14">
            <v>18.264304759855069</v>
          </cell>
          <cell r="HY14">
            <v>18.264230176403043</v>
          </cell>
          <cell r="HZ14">
            <v>18.264229953520768</v>
          </cell>
          <cell r="IA14">
            <v>18.264229953520768</v>
          </cell>
          <cell r="IB14">
            <v>18.264229953520768</v>
          </cell>
          <cell r="IC14">
            <v>18.264229953520768</v>
          </cell>
          <cell r="ID14">
            <v>18.264229953520768</v>
          </cell>
          <cell r="IE14">
            <v>18.264229953520768</v>
          </cell>
        </row>
        <row r="15">
          <cell r="D15" t="str">
            <v>Enthalpy</v>
          </cell>
          <cell r="E15">
            <v>-3620848556.3335471</v>
          </cell>
          <cell r="F15">
            <v>-1640921864.8745441</v>
          </cell>
          <cell r="G15">
            <v>-14286304.363556435</v>
          </cell>
          <cell r="H15">
            <v>-71431521.817783028</v>
          </cell>
          <cell r="I15">
            <v>-3635134860.697104</v>
          </cell>
          <cell r="J15">
            <v>-1712353386.6923273</v>
          </cell>
          <cell r="K15">
            <v>-3634136930.1613593</v>
          </cell>
          <cell r="L15">
            <v>-360518950.56339103</v>
          </cell>
          <cell r="M15">
            <v>-3267378697.1544137</v>
          </cell>
          <cell r="N15">
            <v>-6239282.4435553104</v>
          </cell>
          <cell r="O15">
            <v>-1712024143.1796818</v>
          </cell>
          <cell r="P15">
            <v>-1268363516.6567099</v>
          </cell>
          <cell r="Q15">
            <v>-432835276.66775852</v>
          </cell>
          <cell r="R15">
            <v>-10825349.85521335</v>
          </cell>
          <cell r="S15">
            <v>-3627897647.7178049</v>
          </cell>
          <cell r="T15">
            <v>-1825321690.0168686</v>
          </cell>
          <cell r="U15">
            <v>-1825321500.4817626</v>
          </cell>
          <cell r="V15">
            <v>-1302096279.8391435</v>
          </cell>
          <cell r="W15">
            <v>-523225220.64261901</v>
          </cell>
          <cell r="X15">
            <v>-3627897652.5260277</v>
          </cell>
          <cell r="Y15">
            <v>-3292517349.8526931</v>
          </cell>
          <cell r="Z15">
            <v>-335380302.67333496</v>
          </cell>
          <cell r="AA15">
            <v>-4594613629.6918373</v>
          </cell>
          <cell r="AB15">
            <v>-1302096279.8391438</v>
          </cell>
          <cell r="AC15">
            <v>-3292517349.8526936</v>
          </cell>
          <cell r="AD15">
            <v>-523225220.64261901</v>
          </cell>
          <cell r="AE15">
            <v>-335380302.67333496</v>
          </cell>
          <cell r="AF15">
            <v>-858605523.31595457</v>
          </cell>
          <cell r="AG15">
            <v>-20621971.111584235</v>
          </cell>
          <cell r="AH15">
            <v>-62865411.36711546</v>
          </cell>
          <cell r="AI15">
            <v>-942092905.79465437</v>
          </cell>
          <cell r="AJ15">
            <v>-26044894.464220021</v>
          </cell>
          <cell r="AK15">
            <v>-52089788.928440049</v>
          </cell>
          <cell r="AL15">
            <v>-9538977.9893737696</v>
          </cell>
          <cell r="AM15">
            <v>-435462432.73655248</v>
          </cell>
          <cell r="AN15">
            <v>-28616937.106747307</v>
          </cell>
          <cell r="AO15">
            <v>-406845495.62980515</v>
          </cell>
          <cell r="AP15">
            <v>-406845495.62980515</v>
          </cell>
          <cell r="AQ15">
            <v>-402607142.88744152</v>
          </cell>
          <cell r="AR15">
            <v>-374280139.44664425</v>
          </cell>
          <cell r="AS15">
            <v>-118271192.50086036</v>
          </cell>
          <cell r="AT15">
            <v>-492551331.94750428</v>
          </cell>
          <cell r="AU15">
            <v>0</v>
          </cell>
          <cell r="AV15">
            <v>-46943743.701328225</v>
          </cell>
          <cell r="AW15">
            <v>-71327448.799532145</v>
          </cell>
          <cell r="AX15">
            <v>-247364309.49634331</v>
          </cell>
          <cell r="AY15">
            <v>-4841977939.1881809</v>
          </cell>
          <cell r="AZ15">
            <v>-2420988969.5940905</v>
          </cell>
          <cell r="BA15">
            <v>-2420988865.4532933</v>
          </cell>
          <cell r="BB15">
            <v>-2389556159.7858791</v>
          </cell>
          <cell r="BC15">
            <v>-31432705.66741458</v>
          </cell>
          <cell r="BD15">
            <v>-58440259.840475805</v>
          </cell>
          <cell r="BE15">
            <v>-2384099545.304471</v>
          </cell>
          <cell r="BF15">
            <v>-63896738.810662314</v>
          </cell>
          <cell r="BG15">
            <v>-2363957832.9201884</v>
          </cell>
          <cell r="BH15">
            <v>-2363957832.9201884</v>
          </cell>
          <cell r="BI15">
            <v>-20141712.384282537</v>
          </cell>
          <cell r="BJ15">
            <v>-58391352.19545199</v>
          </cell>
          <cell r="BK15">
            <v>-20092806.984962318</v>
          </cell>
          <cell r="BL15">
            <v>-2384050639.9051509</v>
          </cell>
          <cell r="BM15">
            <v>-58440257.59477222</v>
          </cell>
          <cell r="BN15">
            <v>-2384051499.6746783</v>
          </cell>
          <cell r="BO15">
            <v>0</v>
          </cell>
          <cell r="BP15">
            <v>-2384048484.7244</v>
          </cell>
          <cell r="BQ15">
            <v>2384048484.7244</v>
          </cell>
          <cell r="BR15">
            <v>-4768096969.4488001</v>
          </cell>
          <cell r="BS15">
            <v>-3178731312.965867</v>
          </cell>
          <cell r="BT15">
            <v>-1589365656.4829335</v>
          </cell>
          <cell r="BU15">
            <v>-1263028027.8735168</v>
          </cell>
          <cell r="BV15">
            <v>-326337628.60941648</v>
          </cell>
          <cell r="BW15">
            <v>-1263028027.873517</v>
          </cell>
          <cell r="BX15">
            <v>-326337628.60941654</v>
          </cell>
          <cell r="BY15">
            <v>-1277791025.3429642</v>
          </cell>
          <cell r="BZ15">
            <v>-330325087.10816449</v>
          </cell>
          <cell r="CA15">
            <v>-1608116248.6871746</v>
          </cell>
          <cell r="CB15">
            <v>-1601242268.2563181</v>
          </cell>
          <cell r="CC15">
            <v>-6873980.4308566535</v>
          </cell>
          <cell r="CD15">
            <v>-1623020965.0057566</v>
          </cell>
          <cell r="CE15">
            <v>-1571481921.3490005</v>
          </cell>
          <cell r="CF15">
            <v>-51539043.656755984</v>
          </cell>
          <cell r="CG15">
            <v>-1571481041.0366778</v>
          </cell>
          <cell r="CH15">
            <v>-1046373925.1457578</v>
          </cell>
          <cell r="CI15">
            <v>-525107115.8909201</v>
          </cell>
          <cell r="CJ15">
            <v>-1046373925.1457578</v>
          </cell>
          <cell r="CK15">
            <v>-1031610260.6177807</v>
          </cell>
          <cell r="CL15">
            <v>-1556717376.5087008</v>
          </cell>
          <cell r="CM15">
            <v>-525107115.89092016</v>
          </cell>
          <cell r="CN15">
            <v>-1535592040.6617458</v>
          </cell>
          <cell r="CO15">
            <v>3071184081.3234916</v>
          </cell>
          <cell r="CP15">
            <v>-4606776121.985239</v>
          </cell>
          <cell r="CQ15">
            <v>-1535592040.6617465</v>
          </cell>
          <cell r="CR15">
            <v>-3263683763.5362873</v>
          </cell>
          <cell r="CS15">
            <v>-214313706.80858561</v>
          </cell>
          <cell r="CT15">
            <v>-84863941.622063741</v>
          </cell>
          <cell r="CU15">
            <v>-1043914710.0183014</v>
          </cell>
          <cell r="CV15">
            <v>-2175897965.1496429</v>
          </cell>
          <cell r="CW15">
            <v>-1087785798.3866446</v>
          </cell>
          <cell r="CX15">
            <v>-1087785798.3866446</v>
          </cell>
          <cell r="CY15">
            <v>-51539043.656755984</v>
          </cell>
          <cell r="CZ15">
            <v>-47551648.254896842</v>
          </cell>
          <cell r="DA15">
            <v>0</v>
          </cell>
          <cell r="DB15">
            <v>0</v>
          </cell>
          <cell r="DC15">
            <v>-1053398922.4566525</v>
          </cell>
          <cell r="DD15">
            <v>-1079536308.8430746</v>
          </cell>
          <cell r="DE15">
            <v>2159072617.6861501</v>
          </cell>
          <cell r="DF15">
            <v>-3238608926.5292249</v>
          </cell>
          <cell r="DG15">
            <v>-3238608926.5292249</v>
          </cell>
          <cell r="DH15">
            <v>-330325223.3442108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-112041313.46080019</v>
          </cell>
          <cell r="DN15">
            <v>-380510018.48670417</v>
          </cell>
          <cell r="DO15">
            <v>-112041313.46080019</v>
          </cell>
          <cell r="DP15">
            <v>-471046452.89732718</v>
          </cell>
          <cell r="DQ15">
            <v>-471046305.19014627</v>
          </cell>
          <cell r="DR15">
            <v>435462432.73655248</v>
          </cell>
          <cell r="DS15">
            <v>-870924865.47310495</v>
          </cell>
          <cell r="DT15">
            <v>-435462432.73655248</v>
          </cell>
          <cell r="DU15">
            <v>-435462432.73655248</v>
          </cell>
          <cell r="DV15">
            <v>9538977.9893737696</v>
          </cell>
          <cell r="DW15">
            <v>-19077955.978747539</v>
          </cell>
          <cell r="DX15">
            <v>28616937.106747307</v>
          </cell>
          <cell r="DY15">
            <v>-57233874.213494606</v>
          </cell>
          <cell r="DZ15">
            <v>-76311830.192242146</v>
          </cell>
          <cell r="EA15">
            <v>406845495.62980515</v>
          </cell>
          <cell r="EB15">
            <v>-813690991.2596103</v>
          </cell>
          <cell r="EC15">
            <v>-406845495.62980515</v>
          </cell>
          <cell r="ED15">
            <v>-406845495.62980515</v>
          </cell>
          <cell r="EE15">
            <v>-380510018.48670417</v>
          </cell>
          <cell r="EF15">
            <v>-22295475.873157885</v>
          </cell>
          <cell r="EG15">
            <v>-317736484.45202988</v>
          </cell>
          <cell r="EH15">
            <v>-22295475.873157885</v>
          </cell>
          <cell r="EI15">
            <v>-134336789.33395806</v>
          </cell>
          <cell r="EJ15">
            <v>134336789.33395806</v>
          </cell>
          <cell r="EK15">
            <v>-268673578.66791612</v>
          </cell>
          <cell r="EL15">
            <v>0</v>
          </cell>
          <cell r="EM15">
            <v>-268673578.66791612</v>
          </cell>
          <cell r="EN15">
            <v>-346063754.26309562</v>
          </cell>
          <cell r="EO15">
            <v>-366408851.14358586</v>
          </cell>
          <cell r="EP15">
            <v>-370647203.88594955</v>
          </cell>
          <cell r="EQ15">
            <v>-317736750.82229841</v>
          </cell>
          <cell r="ER15">
            <v>-370647203.88594955</v>
          </cell>
          <cell r="ES15">
            <v>370647203.88594955</v>
          </cell>
          <cell r="ET15">
            <v>-741294407.7718991</v>
          </cell>
          <cell r="EU15">
            <v>-274052679.88750839</v>
          </cell>
          <cell r="EV15">
            <v>-268908137.77181244</v>
          </cell>
          <cell r="EW15">
            <v>-5144542.1156959068</v>
          </cell>
          <cell r="EX15">
            <v>-5141361.3010903699</v>
          </cell>
          <cell r="EY15">
            <v>-2570680.650545185</v>
          </cell>
          <cell r="EZ15">
            <v>-5141361.3010903699</v>
          </cell>
          <cell r="FA15">
            <v>-2570680.650545185</v>
          </cell>
          <cell r="FB15">
            <v>-255610139.5082221</v>
          </cell>
          <cell r="FC15">
            <v>-307699928.4366622</v>
          </cell>
          <cell r="FD15">
            <v>-326086487.07984775</v>
          </cell>
          <cell r="FE15">
            <v>-295462600.85418791</v>
          </cell>
          <cell r="FF15">
            <v>-30623886.225659892</v>
          </cell>
          <cell r="FG15">
            <v>-282164760.7394793</v>
          </cell>
          <cell r="FH15">
            <v>-305485530.17170131</v>
          </cell>
          <cell r="FI15">
            <v>-247363744.73974204</v>
          </cell>
          <cell r="FJ15">
            <v>-58121785.431959279</v>
          </cell>
          <cell r="FK15">
            <v>0</v>
          </cell>
          <cell r="FL15">
            <v>-247363744.73974204</v>
          </cell>
          <cell r="FM15">
            <v>-29060892.715979639</v>
          </cell>
          <cell r="FN15">
            <v>-29060892.715979639</v>
          </cell>
          <cell r="FO15">
            <v>-15311943.112829946</v>
          </cell>
          <cell r="FP15">
            <v>-15311943.112829946</v>
          </cell>
          <cell r="FQ15">
            <v>-15311943.112829946</v>
          </cell>
          <cell r="FR15">
            <v>-29060892.715979639</v>
          </cell>
          <cell r="FS15">
            <v>-29060892.715979639</v>
          </cell>
          <cell r="FT15">
            <v>0</v>
          </cell>
          <cell r="FU15">
            <v>-15311943.112829946</v>
          </cell>
          <cell r="FV15">
            <v>0</v>
          </cell>
          <cell r="FW15">
            <v>0</v>
          </cell>
          <cell r="FX15">
            <v>-2570680.6505451784</v>
          </cell>
          <cell r="FY15">
            <v>95103296.509793684</v>
          </cell>
          <cell r="FZ15">
            <v>-142654944.76469052</v>
          </cell>
          <cell r="GA15">
            <v>-71327472.382345259</v>
          </cell>
          <cell r="GB15">
            <v>-71327472.382345259</v>
          </cell>
          <cell r="GC15">
            <v>-31432705.66741458</v>
          </cell>
          <cell r="GD15">
            <v>31432705.667414583</v>
          </cell>
          <cell r="GE15">
            <v>-62865411.334829167</v>
          </cell>
          <cell r="GF15">
            <v>13747960.861713307</v>
          </cell>
          <cell r="GG15">
            <v>-20621941.292569961</v>
          </cell>
          <cell r="GH15">
            <v>-1601242268.2563181</v>
          </cell>
          <cell r="GI15">
            <v>0</v>
          </cell>
          <cell r="GJ15">
            <v>0</v>
          </cell>
          <cell r="GK15">
            <v>-1623020965.0057564</v>
          </cell>
          <cell r="GL15">
            <v>124122896.69240004</v>
          </cell>
          <cell r="GM15">
            <v>-556958173.36015856</v>
          </cell>
          <cell r="GN15">
            <v>-46943516.479354762</v>
          </cell>
          <cell r="GO15">
            <v>26044894.464220021</v>
          </cell>
          <cell r="GP15">
            <v>-52089788.928440042</v>
          </cell>
          <cell r="GQ15">
            <v>-2384048484.7244</v>
          </cell>
          <cell r="GR15">
            <v>-3014.9502787465444</v>
          </cell>
          <cell r="GS15">
            <v>-2384048484.7244</v>
          </cell>
          <cell r="GT15">
            <v>-58440259.840475805</v>
          </cell>
          <cell r="GU15">
            <v>-2384099545.304471</v>
          </cell>
          <cell r="GV15">
            <v>-2389556055.7096925</v>
          </cell>
          <cell r="GW15">
            <v>-63896738.810662314</v>
          </cell>
          <cell r="GX15">
            <v>-380510018.48670411</v>
          </cell>
          <cell r="GY15">
            <v>-22295475.873157881</v>
          </cell>
          <cell r="GZ15">
            <v>-96371707.584718838</v>
          </cell>
          <cell r="HA15">
            <v>-454585538.63757831</v>
          </cell>
          <cell r="HB15">
            <v>-317736484.45202988</v>
          </cell>
          <cell r="HC15">
            <v>400878560.45079941</v>
          </cell>
          <cell r="HD15">
            <v>401238041.17609751</v>
          </cell>
          <cell r="HE15">
            <v>400878560.45079941</v>
          </cell>
          <cell r="HF15">
            <v>483784509.26723778</v>
          </cell>
          <cell r="HG15">
            <v>0</v>
          </cell>
          <cell r="HH15">
            <v>472398369.01665348</v>
          </cell>
          <cell r="HI15">
            <v>11386140.25058428</v>
          </cell>
          <cell r="HJ15">
            <v>4717470.1252921401</v>
          </cell>
          <cell r="HK15">
            <v>195721838.20578942</v>
          </cell>
          <cell r="HL15">
            <v>236199184.50832674</v>
          </cell>
          <cell r="HM15">
            <v>236199184.50832674</v>
          </cell>
          <cell r="HN15">
            <v>-195721838.20578942</v>
          </cell>
          <cell r="HO15">
            <v>391443676.41157883</v>
          </cell>
          <cell r="HP15">
            <v>-4717470.1252921401</v>
          </cell>
          <cell r="HQ15">
            <v>9434940.2505842801</v>
          </cell>
          <cell r="HR15">
            <v>5693070.1252921401</v>
          </cell>
          <cell r="HS15">
            <v>5693070.1252921401</v>
          </cell>
          <cell r="HT15">
            <v>483784509.26723778</v>
          </cell>
          <cell r="HU15">
            <v>400878616.66216308</v>
          </cell>
          <cell r="HV15">
            <v>-84863941.622063726</v>
          </cell>
          <cell r="HW15">
            <v>-84863941.622063726</v>
          </cell>
          <cell r="HX15">
            <v>0</v>
          </cell>
          <cell r="HY15">
            <v>0</v>
          </cell>
          <cell r="HZ15">
            <v>-84863941.622063726</v>
          </cell>
          <cell r="IA15">
            <v>-83364566.982328787</v>
          </cell>
          <cell r="IB15">
            <v>-48638102.707024135</v>
          </cell>
          <cell r="IC15">
            <v>-3185613.6212682612</v>
          </cell>
          <cell r="ID15">
            <v>-31540850.65403638</v>
          </cell>
          <cell r="IE15">
            <v>-84863941.622063726</v>
          </cell>
        </row>
        <row r="16">
          <cell r="D16" t="str">
            <v>StreamTotalProp$.SpEnthalpy</v>
          </cell>
          <cell r="E16">
            <v>-4321.1872620317508</v>
          </cell>
          <cell r="F16">
            <v>-3673.4569148220066</v>
          </cell>
          <cell r="G16">
            <v>-15860.36600807186</v>
          </cell>
          <cell r="H16">
            <v>-15860.366008072049</v>
          </cell>
          <cell r="I16">
            <v>-4333.5783007593036</v>
          </cell>
          <cell r="J16">
            <v>-3795.1036661984745</v>
          </cell>
          <cell r="K16">
            <v>-4332.3886309723239</v>
          </cell>
          <cell r="L16">
            <v>-2422.6625506728683</v>
          </cell>
          <cell r="M16">
            <v>-4737.9055005230648</v>
          </cell>
          <cell r="N16">
            <v>-15848.667968380687</v>
          </cell>
          <cell r="O16">
            <v>-3794.373960945094</v>
          </cell>
          <cell r="P16">
            <v>-4540.2482715602837</v>
          </cell>
          <cell r="Q16">
            <v>-2528.8657576663363</v>
          </cell>
          <cell r="R16">
            <v>-15852.693487575216</v>
          </cell>
          <cell r="S16">
            <v>-4326.9812862077233</v>
          </cell>
          <cell r="T16">
            <v>-3653.5643679709497</v>
          </cell>
          <cell r="U16">
            <v>-3653.5639885974324</v>
          </cell>
          <cell r="V16">
            <v>-4422.2061634403963</v>
          </cell>
          <cell r="W16">
            <v>-2550.3860340617289</v>
          </cell>
          <cell r="X16">
            <v>-4326.9812919424749</v>
          </cell>
          <cell r="Y16">
            <v>-4703.3631813724514</v>
          </cell>
          <cell r="Z16">
            <v>-2423.2419095049522</v>
          </cell>
          <cell r="AA16">
            <v>-4620.1183750149385</v>
          </cell>
          <cell r="AB16">
            <v>-4422.2061634403972</v>
          </cell>
          <cell r="AC16">
            <v>-4703.3631813724523</v>
          </cell>
          <cell r="AD16">
            <v>-2550.3860340617289</v>
          </cell>
          <cell r="AE16">
            <v>-2423.2419095049522</v>
          </cell>
          <cell r="AF16">
            <v>-2499.1661572047083</v>
          </cell>
          <cell r="AG16">
            <v>-2637.0386390787044</v>
          </cell>
          <cell r="AH16">
            <v>-2350.2375792902471</v>
          </cell>
          <cell r="AI16">
            <v>-2491.4823550079605</v>
          </cell>
          <cell r="AJ16">
            <v>-4590.807375081743</v>
          </cell>
          <cell r="AK16">
            <v>-4590.8073750817439</v>
          </cell>
          <cell r="AL16">
            <v>-15858.786555035091</v>
          </cell>
          <cell r="AM16">
            <v>-2382.3364821373698</v>
          </cell>
          <cell r="AN16">
            <v>-15858.786538948043</v>
          </cell>
          <cell r="AO16">
            <v>-2247.9703638400492</v>
          </cell>
          <cell r="AP16">
            <v>-2247.9703638400492</v>
          </cell>
          <cell r="AQ16">
            <v>-2224.5519127113607</v>
          </cell>
          <cell r="AR16">
            <v>-2068.0348444008655</v>
          </cell>
          <cell r="AS16">
            <v>-2771.2760420559848</v>
          </cell>
          <cell r="AT16">
            <v>-2202.2227058529129</v>
          </cell>
          <cell r="AU16">
            <v>0</v>
          </cell>
          <cell r="AV16">
            <v>-2695.6775407636505</v>
          </cell>
          <cell r="AW16">
            <v>-2823.3879327331911</v>
          </cell>
          <cell r="AX16">
            <v>-3575.770875120189</v>
          </cell>
          <cell r="AY16">
            <v>-4552.196359005944</v>
          </cell>
          <cell r="AZ16">
            <v>-4552.196359005944</v>
          </cell>
          <cell r="BA16">
            <v>-4552.1961631895392</v>
          </cell>
          <cell r="BB16">
            <v>-4608.9988004192755</v>
          </cell>
          <cell r="BC16">
            <v>-2350.2375780832149</v>
          </cell>
          <cell r="BD16">
            <v>-5312.7508945887103</v>
          </cell>
          <cell r="BE16">
            <v>-4602.2530650615727</v>
          </cell>
          <cell r="BF16">
            <v>-5592.3613789438978</v>
          </cell>
          <cell r="BG16">
            <v>-4602.2530650615727</v>
          </cell>
          <cell r="BH16">
            <v>-4602.2530650615727</v>
          </cell>
          <cell r="BI16">
            <v>-4602.2530650615718</v>
          </cell>
          <cell r="BJ16">
            <v>-5308.3047450410904</v>
          </cell>
          <cell r="BK16">
            <v>-4591.0784926307206</v>
          </cell>
          <cell r="BL16">
            <v>-4602.1586583391854</v>
          </cell>
          <cell r="BM16">
            <v>-5312.7506904338388</v>
          </cell>
          <cell r="BN16">
            <v>-4602.1603180337024</v>
          </cell>
          <cell r="BO16">
            <v>0</v>
          </cell>
          <cell r="BP16">
            <v>-4602.1595291632257</v>
          </cell>
          <cell r="BQ16">
            <v>0</v>
          </cell>
          <cell r="BR16">
            <v>-4602.1595291632257</v>
          </cell>
          <cell r="BS16">
            <v>-4602.1595291632257</v>
          </cell>
          <cell r="BT16">
            <v>-4602.1595291632266</v>
          </cell>
          <cell r="BU16">
            <v>-4602.1595291632257</v>
          </cell>
          <cell r="BV16">
            <v>-4602.1595291632257</v>
          </cell>
          <cell r="BW16">
            <v>-4602.1595291632266</v>
          </cell>
          <cell r="BX16">
            <v>-4602.1595291632266</v>
          </cell>
          <cell r="BY16">
            <v>-4655.9522146647651</v>
          </cell>
          <cell r="BZ16">
            <v>-4658.392456409013</v>
          </cell>
          <cell r="CA16">
            <v>-4656.4535570764911</v>
          </cell>
          <cell r="CB16">
            <v>-4671.8119496289528</v>
          </cell>
          <cell r="CC16">
            <v>-2637.0383810865615</v>
          </cell>
          <cell r="CD16">
            <v>-4735.3538494016639</v>
          </cell>
          <cell r="CE16">
            <v>-4821.9256182303398</v>
          </cell>
          <cell r="CF16">
            <v>-3060.140352059118</v>
          </cell>
          <cell r="CG16">
            <v>-4821.9285387978553</v>
          </cell>
          <cell r="CH16">
            <v>-4821.9285387978553</v>
          </cell>
          <cell r="CI16">
            <v>-4821.9285387978543</v>
          </cell>
          <cell r="CJ16">
            <v>-4821.9285387978553</v>
          </cell>
          <cell r="CK16">
            <v>-4753.8942217971007</v>
          </cell>
          <cell r="CL16">
            <v>-4776.6277470824634</v>
          </cell>
          <cell r="CM16">
            <v>-4821.9285387978553</v>
          </cell>
          <cell r="CN16">
            <v>-4711.8068188293782</v>
          </cell>
          <cell r="CO16">
            <v>0</v>
          </cell>
          <cell r="CP16">
            <v>-4711.8068188293792</v>
          </cell>
          <cell r="CQ16">
            <v>-4711.806818829381</v>
          </cell>
          <cell r="CR16">
            <v>-4711.8068188293782</v>
          </cell>
          <cell r="CS16">
            <v>-4711.8068188293782</v>
          </cell>
          <cell r="CT16">
            <v>-4711.8068188293792</v>
          </cell>
          <cell r="CU16">
            <v>-4711.8068188293782</v>
          </cell>
          <cell r="CV16">
            <v>-4711.8068188293782</v>
          </cell>
          <cell r="CW16">
            <v>-4711.8068188293782</v>
          </cell>
          <cell r="CX16">
            <v>-4711.8068188293782</v>
          </cell>
          <cell r="CY16">
            <v>-3060.140352059118</v>
          </cell>
          <cell r="CZ16">
            <v>-2823.3880046522086</v>
          </cell>
          <cell r="DA16">
            <v>0</v>
          </cell>
          <cell r="DB16">
            <v>0</v>
          </cell>
          <cell r="DC16">
            <v>-4562.8580857925217</v>
          </cell>
          <cell r="DD16">
            <v>-4676.0736798778444</v>
          </cell>
          <cell r="DE16">
            <v>0</v>
          </cell>
          <cell r="DF16">
            <v>-4676.0736798778462</v>
          </cell>
          <cell r="DG16">
            <v>-4676.0736798778462</v>
          </cell>
          <cell r="DH16">
            <v>-4658.3939077997984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-3004.8755617006063</v>
          </cell>
          <cell r="DN16">
            <v>-2041.6421412629613</v>
          </cell>
          <cell r="DO16">
            <v>-3004.8755617006063</v>
          </cell>
          <cell r="DP16">
            <v>-2491.4823550079605</v>
          </cell>
          <cell r="DQ16">
            <v>-2491.4815737477838</v>
          </cell>
          <cell r="DR16">
            <v>0</v>
          </cell>
          <cell r="DS16">
            <v>-2382.3364821373698</v>
          </cell>
          <cell r="DT16">
            <v>-2382.3364821373698</v>
          </cell>
          <cell r="DU16">
            <v>-2382.3364821373698</v>
          </cell>
          <cell r="DV16">
            <v>0</v>
          </cell>
          <cell r="DW16">
            <v>-15858.786555035091</v>
          </cell>
          <cell r="DX16">
            <v>0</v>
          </cell>
          <cell r="DY16">
            <v>-15858.786538948041</v>
          </cell>
          <cell r="DZ16">
            <v>-15858.786542969799</v>
          </cell>
          <cell r="EA16">
            <v>0</v>
          </cell>
          <cell r="EB16">
            <v>-2247.9703638400492</v>
          </cell>
          <cell r="EC16">
            <v>-2247.9703638400492</v>
          </cell>
          <cell r="ED16">
            <v>-2247.9703638400492</v>
          </cell>
          <cell r="EE16">
            <v>-2041.6421412629613</v>
          </cell>
          <cell r="EF16">
            <v>-2465.3743979503538</v>
          </cell>
          <cell r="EG16">
            <v>-1791.7701782929796</v>
          </cell>
          <cell r="EH16">
            <v>-2465.3743979503538</v>
          </cell>
          <cell r="EI16">
            <v>-2899.56682374811</v>
          </cell>
          <cell r="EJ16">
            <v>0</v>
          </cell>
          <cell r="EK16">
            <v>-2899.56682374811</v>
          </cell>
          <cell r="EL16">
            <v>0</v>
          </cell>
          <cell r="EM16">
            <v>-2899.56682374811</v>
          </cell>
          <cell r="EN16">
            <v>-1951.5104769103068</v>
          </cell>
          <cell r="EO16">
            <v>-2066.2398272884661</v>
          </cell>
          <cell r="EP16">
            <v>-2090.1405960909569</v>
          </cell>
          <cell r="EQ16">
            <v>-1791.7698415123477</v>
          </cell>
          <cell r="ER16">
            <v>-2090.1405960909569</v>
          </cell>
          <cell r="ES16">
            <v>0</v>
          </cell>
          <cell r="ET16">
            <v>-2090.1405960909569</v>
          </cell>
          <cell r="EU16">
            <v>-2957.6189162361134</v>
          </cell>
          <cell r="EV16">
            <v>-2980.6698892823124</v>
          </cell>
          <cell r="EW16">
            <v>-2106.2154764967977</v>
          </cell>
          <cell r="EX16">
            <v>-2104.913226306327</v>
          </cell>
          <cell r="EY16">
            <v>-2104.913226306327</v>
          </cell>
          <cell r="EZ16">
            <v>-2104.913226306327</v>
          </cell>
          <cell r="FA16">
            <v>-2104.913226306327</v>
          </cell>
          <cell r="FB16">
            <v>-2833.2703224992242</v>
          </cell>
          <cell r="FC16">
            <v>-3029.6193174736713</v>
          </cell>
          <cell r="FD16">
            <v>-3210.6537217722862</v>
          </cell>
          <cell r="FE16">
            <v>-3324.8278606860954</v>
          </cell>
          <cell r="FF16">
            <v>-2411.6413342332403</v>
          </cell>
          <cell r="FG16">
            <v>-3175.1878413655058</v>
          </cell>
          <cell r="FH16">
            <v>-3437.6154505340637</v>
          </cell>
          <cell r="FI16">
            <v>-3575.7718211161141</v>
          </cell>
          <cell r="FJ16">
            <v>-2952.1708203961512</v>
          </cell>
          <cell r="FK16">
            <v>0</v>
          </cell>
          <cell r="FL16">
            <v>-3575.7718211161141</v>
          </cell>
          <cell r="FM16">
            <v>-2952.1708203961512</v>
          </cell>
          <cell r="FN16">
            <v>-2952.1708203961512</v>
          </cell>
          <cell r="FO16">
            <v>-2411.6413342332403</v>
          </cell>
          <cell r="FP16">
            <v>-2411.6413342332403</v>
          </cell>
          <cell r="FQ16">
            <v>-2411.6413342332403</v>
          </cell>
          <cell r="FR16">
            <v>-2952.1708203961512</v>
          </cell>
          <cell r="FS16">
            <v>-2952.1708203961512</v>
          </cell>
          <cell r="FT16">
            <v>0</v>
          </cell>
          <cell r="FU16">
            <v>-2411.6413342332403</v>
          </cell>
          <cell r="FV16">
            <v>0</v>
          </cell>
          <cell r="FW16">
            <v>0</v>
          </cell>
          <cell r="FX16">
            <v>-2104.913226306322</v>
          </cell>
          <cell r="FY16">
            <v>0</v>
          </cell>
          <cell r="FZ16">
            <v>-2823.3880046522086</v>
          </cell>
          <cell r="GA16">
            <v>-2823.3880046522086</v>
          </cell>
          <cell r="GB16">
            <v>-2823.3880046522086</v>
          </cell>
          <cell r="GC16">
            <v>-2350.2375780832149</v>
          </cell>
          <cell r="GD16">
            <v>0</v>
          </cell>
          <cell r="GE16">
            <v>-2350.2375780832149</v>
          </cell>
          <cell r="GF16">
            <v>0</v>
          </cell>
          <cell r="GG16">
            <v>-2637.0383810865619</v>
          </cell>
          <cell r="GH16">
            <v>-4671.8119496289528</v>
          </cell>
          <cell r="GI16">
            <v>0</v>
          </cell>
          <cell r="GJ16">
            <v>0</v>
          </cell>
          <cell r="GK16">
            <v>-4735.3538494016639</v>
          </cell>
          <cell r="GL16">
            <v>0</v>
          </cell>
          <cell r="GM16">
            <v>-2528.8657576663363</v>
          </cell>
          <cell r="GN16">
            <v>-2695.6782610817595</v>
          </cell>
          <cell r="GO16">
            <v>0</v>
          </cell>
          <cell r="GP16">
            <v>-4590.807375081743</v>
          </cell>
          <cell r="GQ16">
            <v>-4602.1595291632257</v>
          </cell>
          <cell r="GR16">
            <v>-5323.7621164367702</v>
          </cell>
          <cell r="GS16">
            <v>-4602.1595291632257</v>
          </cell>
          <cell r="GT16">
            <v>-5312.7508945887103</v>
          </cell>
          <cell r="GU16">
            <v>-4602.2530650615727</v>
          </cell>
          <cell r="GV16">
            <v>-4608.9985996761307</v>
          </cell>
          <cell r="GW16">
            <v>-5592.3613789438978</v>
          </cell>
          <cell r="GX16">
            <v>-2041.6421412629609</v>
          </cell>
          <cell r="GY16">
            <v>-2465.3743979503533</v>
          </cell>
          <cell r="GZ16">
            <v>-1727.754075360134</v>
          </cell>
          <cell r="HA16">
            <v>-1950.0931722308101</v>
          </cell>
          <cell r="HB16">
            <v>-1791.7701782929796</v>
          </cell>
          <cell r="HC16">
            <v>544.90432462816432</v>
          </cell>
          <cell r="HD16">
            <v>545.39295789808818</v>
          </cell>
          <cell r="HE16">
            <v>544.90432462816432</v>
          </cell>
          <cell r="HF16">
            <v>657.59633289290423</v>
          </cell>
          <cell r="HG16">
            <v>0</v>
          </cell>
          <cell r="HH16">
            <v>657.59633289290423</v>
          </cell>
          <cell r="HI16">
            <v>657.59633289290423</v>
          </cell>
          <cell r="HJ16">
            <v>544.90652436232756</v>
          </cell>
          <cell r="HK16">
            <v>544.90434985667002</v>
          </cell>
          <cell r="HL16">
            <v>657.59633289290423</v>
          </cell>
          <cell r="HM16">
            <v>657.59633289290423</v>
          </cell>
          <cell r="HN16">
            <v>0</v>
          </cell>
          <cell r="HO16">
            <v>544.90434985667002</v>
          </cell>
          <cell r="HP16">
            <v>0</v>
          </cell>
          <cell r="HQ16">
            <v>544.90652436232756</v>
          </cell>
          <cell r="HR16">
            <v>657.59633289290423</v>
          </cell>
          <cell r="HS16">
            <v>657.59633289290423</v>
          </cell>
          <cell r="HT16">
            <v>657.59633289290423</v>
          </cell>
          <cell r="HU16">
            <v>544.90440103488243</v>
          </cell>
          <cell r="HV16">
            <v>-4711.8068188293773</v>
          </cell>
          <cell r="HW16">
            <v>-4711.8068188293773</v>
          </cell>
          <cell r="HX16">
            <v>0</v>
          </cell>
          <cell r="HY16">
            <v>0</v>
          </cell>
          <cell r="HZ16">
            <v>-4711.8068188293773</v>
          </cell>
          <cell r="IA16">
            <v>-4628.558698173546</v>
          </cell>
          <cell r="IB16">
            <v>-4628.558698173546</v>
          </cell>
          <cell r="IC16">
            <v>-4628.558698173546</v>
          </cell>
          <cell r="ID16">
            <v>-4628.558698173546</v>
          </cell>
          <cell r="IE16">
            <v>-4711.8068188293773</v>
          </cell>
        </row>
        <row r="17">
          <cell r="D17" t="str">
            <v>LiquidWaterMolFraction</v>
          </cell>
          <cell r="E17">
            <v>0</v>
          </cell>
          <cell r="F17">
            <v>0</v>
          </cell>
          <cell r="G17">
            <v>1</v>
          </cell>
          <cell r="H17">
            <v>1</v>
          </cell>
          <cell r="I17">
            <v>6.895777732142753E-4</v>
          </cell>
          <cell r="J17">
            <v>1.4216644636399047E-2</v>
          </cell>
          <cell r="K17">
            <v>6.7525427941710189E-4</v>
          </cell>
          <cell r="L17">
            <v>2.6997110775703881E-3</v>
          </cell>
          <cell r="M17">
            <v>0</v>
          </cell>
          <cell r="N17">
            <v>1</v>
          </cell>
          <cell r="O17">
            <v>1.420811708375197E-2</v>
          </cell>
          <cell r="P17">
            <v>0</v>
          </cell>
          <cell r="Q17">
            <v>0.10107298801144426</v>
          </cell>
          <cell r="R17">
            <v>1</v>
          </cell>
          <cell r="S17">
            <v>1.1782572826083307E-4</v>
          </cell>
          <cell r="T17">
            <v>1.4944938158948843E-2</v>
          </cell>
          <cell r="U17">
            <v>1.4944938003720357E-2</v>
          </cell>
          <cell r="V17">
            <v>3.9857823700173822E-6</v>
          </cell>
          <cell r="W17">
            <v>0.1078596019710335</v>
          </cell>
          <cell r="X17">
            <v>1.1782653820307167E-4</v>
          </cell>
          <cell r="Y17">
            <v>4.1043297990118246E-6</v>
          </cell>
          <cell r="Z17">
            <v>2.9039850705722126E-3</v>
          </cell>
          <cell r="AA17">
            <v>1.0204442594625221E-5</v>
          </cell>
          <cell r="AB17">
            <v>9.527823229831079E-6</v>
          </cell>
          <cell r="AC17">
            <v>9.8150386986142323E-6</v>
          </cell>
          <cell r="AD17">
            <v>0.10779977778007735</v>
          </cell>
          <cell r="AE17">
            <v>2.8568174527266147E-3</v>
          </cell>
          <cell r="AF17">
            <v>6.6375252367315826E-2</v>
          </cell>
          <cell r="AG17">
            <v>0</v>
          </cell>
          <cell r="AH17">
            <v>0</v>
          </cell>
          <cell r="AI17">
            <v>5.9798389815956893E-2</v>
          </cell>
          <cell r="AJ17">
            <v>0</v>
          </cell>
          <cell r="AK17">
            <v>5.4162261990680629E-5</v>
          </cell>
          <cell r="AL17">
            <v>1</v>
          </cell>
          <cell r="AM17">
            <v>5.2624145487639273E-2</v>
          </cell>
          <cell r="AN17">
            <v>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5.9798389815956893E-2</v>
          </cell>
          <cell r="DQ17">
            <v>5.9798389815956893E-2</v>
          </cell>
          <cell r="DR17">
            <v>5.2624145487639273E-2</v>
          </cell>
          <cell r="DS17">
            <v>5.2624145487639273E-2</v>
          </cell>
          <cell r="DT17">
            <v>5.2624145487639273E-2</v>
          </cell>
          <cell r="DU17">
            <v>5.2624145487639273E-2</v>
          </cell>
          <cell r="DV17">
            <v>1</v>
          </cell>
          <cell r="DW17">
            <v>1</v>
          </cell>
          <cell r="DX17">
            <v>1</v>
          </cell>
          <cell r="DY17">
            <v>1</v>
          </cell>
          <cell r="DZ17">
            <v>1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0.10107298801144426</v>
          </cell>
          <cell r="GM17">
            <v>0.10107298801144426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S17">
            <v>0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</row>
        <row r="18">
          <cell r="D18" t="str">
            <v>VaporMolFraction</v>
          </cell>
          <cell r="E18">
            <v>0.95648144906707144</v>
          </cell>
          <cell r="F18">
            <v>0.89186315060621468</v>
          </cell>
          <cell r="G18">
            <v>0</v>
          </cell>
          <cell r="H18">
            <v>0</v>
          </cell>
          <cell r="I18">
            <v>0.95566369526204753</v>
          </cell>
          <cell r="J18">
            <v>0.87899766125473289</v>
          </cell>
          <cell r="K18">
            <v>0.95584846603449847</v>
          </cell>
          <cell r="L18">
            <v>0</v>
          </cell>
          <cell r="M18">
            <v>1</v>
          </cell>
          <cell r="N18">
            <v>0</v>
          </cell>
          <cell r="O18">
            <v>0.87921390003191124</v>
          </cell>
          <cell r="P18">
            <v>1</v>
          </cell>
          <cell r="Q18">
            <v>0</v>
          </cell>
          <cell r="R18">
            <v>0</v>
          </cell>
          <cell r="S18">
            <v>0.95638083022231335</v>
          </cell>
          <cell r="T18">
            <v>0.85213658343532295</v>
          </cell>
          <cell r="U18">
            <v>0.85213658791874336</v>
          </cell>
          <cell r="V18">
            <v>0.98916276624519828</v>
          </cell>
          <cell r="W18">
            <v>0</v>
          </cell>
          <cell r="X18">
            <v>0.95638081987021784</v>
          </cell>
          <cell r="Y18">
            <v>0.99679532155404471</v>
          </cell>
          <cell r="Z18">
            <v>0</v>
          </cell>
          <cell r="AA18">
            <v>0.99464415062359013</v>
          </cell>
          <cell r="AB18">
            <v>0.98911248337661684</v>
          </cell>
          <cell r="AC18">
            <v>0.99675224914742122</v>
          </cell>
          <cell r="AD18">
            <v>0.12796002391214675</v>
          </cell>
          <cell r="AE18">
            <v>0.13240902634699211</v>
          </cell>
          <cell r="AF18">
            <v>0.12878126288779962</v>
          </cell>
          <cell r="AG18">
            <v>0</v>
          </cell>
          <cell r="AH18">
            <v>0.13656411970358795</v>
          </cell>
          <cell r="AI18">
            <v>0.13064908220650304</v>
          </cell>
          <cell r="AJ18">
            <v>1</v>
          </cell>
          <cell r="AK18">
            <v>0.99983944175111916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0.16324901669075798</v>
          </cell>
          <cell r="AQ18">
            <v>0.18075770972120875</v>
          </cell>
          <cell r="AR18">
            <v>0.2754557695411195</v>
          </cell>
          <cell r="AS18">
            <v>0.45673218619457556</v>
          </cell>
          <cell r="AT18">
            <v>0.39010462269389601</v>
          </cell>
          <cell r="AU18">
            <v>1</v>
          </cell>
          <cell r="AV18">
            <v>0.41222048205756479</v>
          </cell>
          <cell r="AW18">
            <v>0.48427505422290806</v>
          </cell>
          <cell r="AX18">
            <v>0.99781052291751626</v>
          </cell>
          <cell r="AY18">
            <v>0.99441557065089481</v>
          </cell>
          <cell r="AZ18">
            <v>0.99441557065089481</v>
          </cell>
          <cell r="BA18">
            <v>0.99441557065089481</v>
          </cell>
          <cell r="BB18">
            <v>0.99999998070263119</v>
          </cell>
          <cell r="BC18">
            <v>0</v>
          </cell>
          <cell r="BD18">
            <v>0</v>
          </cell>
          <cell r="BE18">
            <v>1</v>
          </cell>
          <cell r="BF18">
            <v>0</v>
          </cell>
          <cell r="BG18">
            <v>1</v>
          </cell>
          <cell r="BH18">
            <v>1</v>
          </cell>
          <cell r="BI18">
            <v>1</v>
          </cell>
          <cell r="BJ18">
            <v>0</v>
          </cell>
          <cell r="BK18">
            <v>1</v>
          </cell>
          <cell r="BL18">
            <v>1</v>
          </cell>
          <cell r="BM18">
            <v>0</v>
          </cell>
          <cell r="BN18">
            <v>0.99999858238703976</v>
          </cell>
          <cell r="BO18">
            <v>0</v>
          </cell>
          <cell r="BP18">
            <v>0.9999954195235754</v>
          </cell>
          <cell r="BQ18">
            <v>0.99999116452102732</v>
          </cell>
          <cell r="BR18">
            <v>0.99999116452102732</v>
          </cell>
          <cell r="BS18">
            <v>0.99999116452102732</v>
          </cell>
          <cell r="BT18">
            <v>0.99999116452102732</v>
          </cell>
          <cell r="BU18">
            <v>0.99999116452102732</v>
          </cell>
          <cell r="BV18">
            <v>0.99999116452102732</v>
          </cell>
          <cell r="BW18">
            <v>0.99998415542582808</v>
          </cell>
          <cell r="BX18">
            <v>0.99998415542582808</v>
          </cell>
          <cell r="BY18">
            <v>0.99767510863080167</v>
          </cell>
          <cell r="BZ18">
            <v>0.99747732468076489</v>
          </cell>
          <cell r="CA18">
            <v>0.99763519603315254</v>
          </cell>
          <cell r="CB18">
            <v>1</v>
          </cell>
          <cell r="CC18">
            <v>0</v>
          </cell>
          <cell r="CD18">
            <v>0.97985076483337319</v>
          </cell>
          <cell r="CE18">
            <v>0.99996981544148489</v>
          </cell>
          <cell r="CF18">
            <v>0</v>
          </cell>
          <cell r="CG18">
            <v>0.99996952918927451</v>
          </cell>
          <cell r="CH18">
            <v>0.99996952918927451</v>
          </cell>
          <cell r="CI18">
            <v>0.99996952918927451</v>
          </cell>
          <cell r="CJ18">
            <v>0.99991503446559449</v>
          </cell>
          <cell r="CK18">
            <v>1</v>
          </cell>
          <cell r="CL18">
            <v>1</v>
          </cell>
          <cell r="CM18">
            <v>0.99985258088228779</v>
          </cell>
          <cell r="CN18">
            <v>1</v>
          </cell>
          <cell r="CO18">
            <v>1</v>
          </cell>
          <cell r="CP18">
            <v>1</v>
          </cell>
          <cell r="CQ18">
            <v>1</v>
          </cell>
          <cell r="CR18">
            <v>1</v>
          </cell>
          <cell r="CS18">
            <v>1</v>
          </cell>
          <cell r="CT18">
            <v>1</v>
          </cell>
          <cell r="CU18">
            <v>1</v>
          </cell>
          <cell r="CV18">
            <v>1</v>
          </cell>
          <cell r="CW18">
            <v>1</v>
          </cell>
          <cell r="CX18">
            <v>1</v>
          </cell>
          <cell r="CY18">
            <v>0.18361243510156211</v>
          </cell>
          <cell r="CZ18">
            <v>0.4842748433367926</v>
          </cell>
          <cell r="DA18">
            <v>0</v>
          </cell>
          <cell r="DB18">
            <v>1</v>
          </cell>
          <cell r="DC18">
            <v>1</v>
          </cell>
          <cell r="DD18">
            <v>1</v>
          </cell>
          <cell r="DE18">
            <v>1</v>
          </cell>
          <cell r="DF18">
            <v>1</v>
          </cell>
          <cell r="DG18">
            <v>1</v>
          </cell>
          <cell r="DH18">
            <v>0.99747715344232657</v>
          </cell>
          <cell r="DI18">
            <v>1</v>
          </cell>
          <cell r="DJ18">
            <v>1</v>
          </cell>
          <cell r="DK18">
            <v>1</v>
          </cell>
          <cell r="DL18">
            <v>1</v>
          </cell>
          <cell r="DM18">
            <v>1</v>
          </cell>
          <cell r="DN18">
            <v>0</v>
          </cell>
          <cell r="DO18">
            <v>1</v>
          </cell>
          <cell r="DP18">
            <v>0.13064908220650304</v>
          </cell>
          <cell r="DQ18">
            <v>0.13064908220650304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1.4863346814298795E-2</v>
          </cell>
          <cell r="EF18">
            <v>1</v>
          </cell>
          <cell r="EG18">
            <v>0</v>
          </cell>
          <cell r="EH18">
            <v>1</v>
          </cell>
          <cell r="EI18">
            <v>1</v>
          </cell>
          <cell r="EJ18">
            <v>1</v>
          </cell>
          <cell r="EK18">
            <v>1</v>
          </cell>
          <cell r="EL18">
            <v>1</v>
          </cell>
          <cell r="EM18">
            <v>1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0.98904420523751724</v>
          </cell>
          <cell r="EV18">
            <v>1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1</v>
          </cell>
          <cell r="FC18">
            <v>1</v>
          </cell>
          <cell r="FD18">
            <v>0.93462989842413147</v>
          </cell>
          <cell r="FE18">
            <v>1</v>
          </cell>
          <cell r="FF18">
            <v>0</v>
          </cell>
          <cell r="FG18">
            <v>1</v>
          </cell>
          <cell r="FH18">
            <v>0.83633677955159968</v>
          </cell>
          <cell r="FI18">
            <v>0.99781081052208365</v>
          </cell>
          <cell r="FJ18">
            <v>0</v>
          </cell>
          <cell r="FK18">
            <v>0.99781081052208365</v>
          </cell>
          <cell r="FL18">
            <v>0.99781081052208365</v>
          </cell>
          <cell r="FM18">
            <v>0</v>
          </cell>
          <cell r="FN18">
            <v>0.54663547167648763</v>
          </cell>
          <cell r="FO18">
            <v>0</v>
          </cell>
          <cell r="FP18">
            <v>0.11232433206893222</v>
          </cell>
          <cell r="FQ18">
            <v>0</v>
          </cell>
          <cell r="FR18">
            <v>0</v>
          </cell>
          <cell r="FS18">
            <v>0.54663547167648763</v>
          </cell>
          <cell r="FT18">
            <v>0.54663547167648763</v>
          </cell>
          <cell r="FU18">
            <v>0.11232433206893222</v>
          </cell>
          <cell r="FV18">
            <v>0.11232433206893222</v>
          </cell>
          <cell r="FW18">
            <v>0</v>
          </cell>
          <cell r="FX18">
            <v>0</v>
          </cell>
          <cell r="FY18">
            <v>0.4842748433367926</v>
          </cell>
          <cell r="FZ18">
            <v>0.4842748433367926</v>
          </cell>
          <cell r="GA18">
            <v>0.4842748433367926</v>
          </cell>
          <cell r="GB18">
            <v>0.4842748433367926</v>
          </cell>
          <cell r="GC18">
            <v>0.13656414557419949</v>
          </cell>
          <cell r="GD18">
            <v>0.13656414557419949</v>
          </cell>
          <cell r="GE18">
            <v>0.13656414557419949</v>
          </cell>
          <cell r="GF18">
            <v>0</v>
          </cell>
          <cell r="GG18">
            <v>0</v>
          </cell>
          <cell r="GH18">
            <v>1</v>
          </cell>
          <cell r="GI18">
            <v>1</v>
          </cell>
          <cell r="GJ18">
            <v>0.99550487747336502</v>
          </cell>
          <cell r="GK18">
            <v>0.97985076483337286</v>
          </cell>
          <cell r="GL18">
            <v>0</v>
          </cell>
          <cell r="GM18">
            <v>0</v>
          </cell>
          <cell r="GN18">
            <v>0.41221517286227016</v>
          </cell>
          <cell r="GO18">
            <v>1</v>
          </cell>
          <cell r="GP18">
            <v>1</v>
          </cell>
          <cell r="GQ18">
            <v>0.99999857974899675</v>
          </cell>
          <cell r="GR18">
            <v>0</v>
          </cell>
          <cell r="GS18">
            <v>0.99999116452102732</v>
          </cell>
          <cell r="GT18">
            <v>0</v>
          </cell>
          <cell r="GU18">
            <v>1</v>
          </cell>
          <cell r="GV18">
            <v>0.99999998071468088</v>
          </cell>
          <cell r="GW18">
            <v>0</v>
          </cell>
          <cell r="GX18">
            <v>1.4863346814298795E-2</v>
          </cell>
          <cell r="GY18">
            <v>1</v>
          </cell>
          <cell r="GZ18">
            <v>1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1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0</v>
          </cell>
          <cell r="HQ18">
            <v>0</v>
          </cell>
          <cell r="HR18">
            <v>0</v>
          </cell>
          <cell r="HS18">
            <v>0</v>
          </cell>
          <cell r="HT18">
            <v>0</v>
          </cell>
          <cell r="HU18">
            <v>0</v>
          </cell>
          <cell r="HV18">
            <v>1</v>
          </cell>
          <cell r="HW18">
            <v>1</v>
          </cell>
          <cell r="HX18">
            <v>0</v>
          </cell>
          <cell r="HY18">
            <v>0</v>
          </cell>
          <cell r="HZ18">
            <v>1</v>
          </cell>
          <cell r="IA18">
            <v>1</v>
          </cell>
          <cell r="IB18">
            <v>1</v>
          </cell>
          <cell r="IC18">
            <v>1</v>
          </cell>
          <cell r="ID18">
            <v>1</v>
          </cell>
          <cell r="IE18">
            <v>1</v>
          </cell>
        </row>
        <row r="19">
          <cell r="D19" t="str">
            <v>ReducedTemperature</v>
          </cell>
          <cell r="E19">
            <v>0</v>
          </cell>
          <cell r="F19">
            <v>0</v>
          </cell>
          <cell r="G19">
            <v>6.6818297655744624E-2</v>
          </cell>
          <cell r="H19">
            <v>6.6818297655744624E-2</v>
          </cell>
          <cell r="I19">
            <v>0</v>
          </cell>
          <cell r="J19">
            <v>0</v>
          </cell>
          <cell r="K19">
            <v>0</v>
          </cell>
          <cell r="L19">
            <v>0.13045284687825404</v>
          </cell>
          <cell r="M19">
            <v>0</v>
          </cell>
          <cell r="N19">
            <v>6.6860844622342749E-2</v>
          </cell>
          <cell r="O19">
            <v>0</v>
          </cell>
          <cell r="P19">
            <v>0</v>
          </cell>
          <cell r="Q19">
            <v>0.12482306029243917</v>
          </cell>
          <cell r="R19">
            <v>6.6846188577725743E-2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0.124006915687872</v>
          </cell>
          <cell r="X19">
            <v>0</v>
          </cell>
          <cell r="Y19">
            <v>0</v>
          </cell>
          <cell r="Z19">
            <v>0.13041849617431286</v>
          </cell>
          <cell r="AA19">
            <v>0</v>
          </cell>
          <cell r="AB19">
            <v>0</v>
          </cell>
          <cell r="AC19">
            <v>0</v>
          </cell>
          <cell r="AD19">
            <v>0.12228084153051717</v>
          </cell>
          <cell r="AE19">
            <v>0.127187947231682</v>
          </cell>
          <cell r="AF19">
            <v>0.12437191490523561</v>
          </cell>
          <cell r="AG19">
            <v>4.1336942816924807E-2</v>
          </cell>
          <cell r="AH19">
            <v>0.14122430105866371</v>
          </cell>
          <cell r="AI19">
            <v>0.12424054150761669</v>
          </cell>
          <cell r="AJ19">
            <v>0</v>
          </cell>
          <cell r="AK19">
            <v>0</v>
          </cell>
          <cell r="AL19">
            <v>6.4341278609950592E-2</v>
          </cell>
          <cell r="AM19">
            <v>0.10425357954730917</v>
          </cell>
          <cell r="AN19">
            <v>6.43412786661057E-2</v>
          </cell>
          <cell r="AO19">
            <v>0.10797406201791317</v>
          </cell>
          <cell r="AP19">
            <v>9.932373028787829E-2</v>
          </cell>
          <cell r="AQ19">
            <v>0.14574063403010024</v>
          </cell>
          <cell r="AR19">
            <v>0.43216273124944732</v>
          </cell>
          <cell r="AS19">
            <v>0.26083373773726343</v>
          </cell>
          <cell r="AT19">
            <v>0.43821197258729316</v>
          </cell>
          <cell r="AU19">
            <v>0</v>
          </cell>
          <cell r="AV19">
            <v>0.25616011298809627</v>
          </cell>
          <cell r="AW19">
            <v>0.26531394340513831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0.14569907747154545</v>
          </cell>
          <cell r="BD19">
            <v>6.8281036724894842E-2</v>
          </cell>
          <cell r="BE19">
            <v>0</v>
          </cell>
          <cell r="BF19">
            <v>6.1651700707691166E-2</v>
          </cell>
          <cell r="BG19">
            <v>0</v>
          </cell>
          <cell r="BH19">
            <v>0</v>
          </cell>
          <cell r="BI19">
            <v>0</v>
          </cell>
          <cell r="BJ19">
            <v>7.2721886185903306E-2</v>
          </cell>
          <cell r="BK19">
            <v>0</v>
          </cell>
          <cell r="BL19">
            <v>0</v>
          </cell>
          <cell r="BM19">
            <v>6.8281246932707249E-2</v>
          </cell>
          <cell r="BN19">
            <v>0</v>
          </cell>
          <cell r="BO19">
            <v>5.9556039847446507E-2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4.1337105445323173E-2</v>
          </cell>
          <cell r="CD19">
            <v>0</v>
          </cell>
          <cell r="CE19">
            <v>0</v>
          </cell>
          <cell r="CF19">
            <v>-0.47429560744333371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-0.59844072537964976</v>
          </cell>
          <cell r="CZ19">
            <v>0.26531331704454486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3.0944723030024655</v>
          </cell>
          <cell r="DN19">
            <v>0.27818987374016768</v>
          </cell>
          <cell r="DO19">
            <v>3.0205579799785074</v>
          </cell>
          <cell r="DP19">
            <v>0.12424054150761669</v>
          </cell>
          <cell r="DQ19">
            <v>0.12424054150761669</v>
          </cell>
          <cell r="DR19">
            <v>0.10425357954730917</v>
          </cell>
          <cell r="DS19">
            <v>0.10425357954730917</v>
          </cell>
          <cell r="DT19">
            <v>0.10425357954730917</v>
          </cell>
          <cell r="DU19">
            <v>0.10425357954730917</v>
          </cell>
          <cell r="DV19">
            <v>6.4341278609950592E-2</v>
          </cell>
          <cell r="DW19">
            <v>6.4341278609950592E-2</v>
          </cell>
          <cell r="DX19">
            <v>6.43412786661057E-2</v>
          </cell>
          <cell r="DY19">
            <v>6.43412786661057E-2</v>
          </cell>
          <cell r="DZ19">
            <v>6.4341278652053191E-2</v>
          </cell>
          <cell r="EA19">
            <v>0.10797406201791317</v>
          </cell>
          <cell r="EB19">
            <v>0.10797406201791317</v>
          </cell>
          <cell r="EC19">
            <v>0.10797406201791317</v>
          </cell>
          <cell r="ED19">
            <v>0.10797406201791317</v>
          </cell>
          <cell r="EE19">
            <v>0.27650525154183669</v>
          </cell>
          <cell r="EF19">
            <v>0.97101485861139658</v>
          </cell>
          <cell r="EG19">
            <v>0.53790273790731713</v>
          </cell>
          <cell r="EH19">
            <v>0.96214663812250967</v>
          </cell>
          <cell r="EI19">
            <v>2.2215083180919395</v>
          </cell>
          <cell r="EJ19">
            <v>2.2215083180919395</v>
          </cell>
          <cell r="EK19">
            <v>2.2215083180919395</v>
          </cell>
          <cell r="EL19">
            <v>2.2215083180919395</v>
          </cell>
          <cell r="EM19">
            <v>2.2215083180919395</v>
          </cell>
          <cell r="EN19">
            <v>0.32882459786887763</v>
          </cell>
          <cell r="EO19">
            <v>0.16441229893443882</v>
          </cell>
          <cell r="EP19">
            <v>0.12824159316886227</v>
          </cell>
          <cell r="EQ19">
            <v>0.53790306173461144</v>
          </cell>
          <cell r="ER19">
            <v>0.12862731489687085</v>
          </cell>
          <cell r="ES19">
            <v>0.12862731489687085</v>
          </cell>
          <cell r="ET19">
            <v>0.12862731489687085</v>
          </cell>
          <cell r="EU19">
            <v>1.4597403862718321</v>
          </cell>
          <cell r="EV19">
            <v>1.5457014440030454</v>
          </cell>
          <cell r="EW19">
            <v>0.21365210078431257</v>
          </cell>
          <cell r="EX19">
            <v>0.21534448986355748</v>
          </cell>
          <cell r="EY19">
            <v>0.21544190446803047</v>
          </cell>
          <cell r="EZ19">
            <v>0.21544190446803047</v>
          </cell>
          <cell r="FA19">
            <v>0.21544190446803047</v>
          </cell>
          <cell r="FB19">
            <v>4.0837146362960599</v>
          </cell>
          <cell r="FC19">
            <v>8.4703843262691461</v>
          </cell>
          <cell r="FD19">
            <v>3.6157456039347711</v>
          </cell>
          <cell r="FE19">
            <v>12.031809110012349</v>
          </cell>
          <cell r="FF19">
            <v>0.32765608969094129</v>
          </cell>
          <cell r="FG19">
            <v>34.112105552480635</v>
          </cell>
          <cell r="FH19">
            <v>13.826629948410559</v>
          </cell>
          <cell r="FI19">
            <v>0</v>
          </cell>
          <cell r="FJ19">
            <v>0.91350706447144381</v>
          </cell>
          <cell r="FK19">
            <v>0</v>
          </cell>
          <cell r="FL19">
            <v>0</v>
          </cell>
          <cell r="FM19">
            <v>0.91350706447144381</v>
          </cell>
          <cell r="FN19">
            <v>0.20326897992506915</v>
          </cell>
          <cell r="FO19">
            <v>0.32765608969094129</v>
          </cell>
          <cell r="FP19">
            <v>0.27799101101099111</v>
          </cell>
          <cell r="FQ19">
            <v>0.32765608969094129</v>
          </cell>
          <cell r="FR19">
            <v>0.91350706447144381</v>
          </cell>
          <cell r="FS19">
            <v>0.20326897992506915</v>
          </cell>
          <cell r="FT19">
            <v>0.20326897992506915</v>
          </cell>
          <cell r="FU19">
            <v>0.27799101101099111</v>
          </cell>
          <cell r="FV19">
            <v>0.27799101101099111</v>
          </cell>
          <cell r="FW19">
            <v>0.21544190446803047</v>
          </cell>
          <cell r="FX19">
            <v>0.21544190446803047</v>
          </cell>
          <cell r="FY19">
            <v>0.26531331704454486</v>
          </cell>
          <cell r="FZ19">
            <v>0.26531331704454486</v>
          </cell>
          <cell r="GA19">
            <v>0.26531331704454486</v>
          </cell>
          <cell r="GB19">
            <v>0.26531331704454486</v>
          </cell>
          <cell r="GC19">
            <v>0.14122430105866363</v>
          </cell>
          <cell r="GD19">
            <v>0.14122430105866363</v>
          </cell>
          <cell r="GE19">
            <v>0.14122430105866363</v>
          </cell>
          <cell r="GF19">
            <v>4.1337105445323173E-2</v>
          </cell>
          <cell r="GG19">
            <v>4.1337105445323173E-2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0.12482306029242489</v>
          </cell>
          <cell r="GM19">
            <v>0.12482306029243917</v>
          </cell>
          <cell r="GN19">
            <v>0.25616032154463625</v>
          </cell>
          <cell r="GO19">
            <v>0</v>
          </cell>
          <cell r="GP19">
            <v>0</v>
          </cell>
          <cell r="GQ19">
            <v>0</v>
          </cell>
          <cell r="GR19">
            <v>5.6262637643749024E-2</v>
          </cell>
          <cell r="GS19">
            <v>0</v>
          </cell>
          <cell r="GT19">
            <v>6.8281036724917893E-2</v>
          </cell>
          <cell r="GU19">
            <v>0</v>
          </cell>
          <cell r="GV19">
            <v>0</v>
          </cell>
          <cell r="GW19">
            <v>6.1651700707654494E-2</v>
          </cell>
          <cell r="GX19">
            <v>0.27650525154183708</v>
          </cell>
          <cell r="GY19">
            <v>0.97101485860116565</v>
          </cell>
          <cell r="GZ19">
            <v>0.86255997001537543</v>
          </cell>
          <cell r="HA19">
            <v>0.45329209808884757</v>
          </cell>
          <cell r="HB19">
            <v>0.53790273790731691</v>
          </cell>
          <cell r="HC19">
            <v>0.33509761683778361</v>
          </cell>
          <cell r="HD19">
            <v>0.33549456857984311</v>
          </cell>
          <cell r="HE19">
            <v>0.33509761683778361</v>
          </cell>
          <cell r="HF19">
            <v>0.42328040505468384</v>
          </cell>
          <cell r="HG19">
            <v>0.33509761683778361</v>
          </cell>
          <cell r="HH19">
            <v>0.42328040505468401</v>
          </cell>
          <cell r="HI19">
            <v>0.42328040505468401</v>
          </cell>
          <cell r="HJ19">
            <v>0.335099404154795</v>
          </cell>
          <cell r="HK19">
            <v>0.33509763732861436</v>
          </cell>
          <cell r="HL19">
            <v>0.42328040505468401</v>
          </cell>
          <cell r="HM19">
            <v>0.42328040505468401</v>
          </cell>
          <cell r="HN19">
            <v>0.33509763732861436</v>
          </cell>
          <cell r="HO19">
            <v>0.33509763732861436</v>
          </cell>
          <cell r="HP19">
            <v>0.335099404154795</v>
          </cell>
          <cell r="HQ19">
            <v>0.335099404154795</v>
          </cell>
          <cell r="HR19">
            <v>0.42328040505468401</v>
          </cell>
          <cell r="HS19">
            <v>0.42328040505468401</v>
          </cell>
          <cell r="HT19">
            <v>0.42328040505468401</v>
          </cell>
          <cell r="HU19">
            <v>0.33509767891171144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</row>
        <row r="20">
          <cell r="D20" t="str">
            <v>ReducedPressure</v>
          </cell>
          <cell r="E20">
            <v>1.5353696001933443</v>
          </cell>
          <cell r="F20">
            <v>1.5736315176252713</v>
          </cell>
          <cell r="G20">
            <v>0.31791195428426094</v>
          </cell>
          <cell r="H20">
            <v>0.31791195428426094</v>
          </cell>
          <cell r="I20">
            <v>1.5278976660158083</v>
          </cell>
          <cell r="J20">
            <v>1.4873709510151345</v>
          </cell>
          <cell r="K20">
            <v>1.5278976660158083</v>
          </cell>
          <cell r="L20">
            <v>1.9949581013138553</v>
          </cell>
          <cell r="M20">
            <v>1.5150818214848025</v>
          </cell>
          <cell r="N20">
            <v>0.31805965228201344</v>
          </cell>
          <cell r="O20">
            <v>1.4873709510151345</v>
          </cell>
          <cell r="P20">
            <v>1.5237502969126711</v>
          </cell>
          <cell r="Q20">
            <v>1.3423341520870218</v>
          </cell>
          <cell r="R20">
            <v>0.31800882590653456</v>
          </cell>
          <cell r="S20">
            <v>1.5311468310144047</v>
          </cell>
          <cell r="T20">
            <v>1.4938968809555666</v>
          </cell>
          <cell r="U20">
            <v>1.4938968809555666</v>
          </cell>
          <cell r="V20">
            <v>1.5173892564235829</v>
          </cell>
          <cell r="W20">
            <v>1.3104646940202369</v>
          </cell>
          <cell r="X20">
            <v>1.5311468310144045</v>
          </cell>
          <cell r="Y20">
            <v>1.5054612196668398</v>
          </cell>
          <cell r="Z20">
            <v>1.992798802761466</v>
          </cell>
          <cell r="AA20">
            <v>1.4936714771426665</v>
          </cell>
          <cell r="AB20">
            <v>1.5021061991646403</v>
          </cell>
          <cell r="AC20">
            <v>1.4902983009076054</v>
          </cell>
          <cell r="AD20">
            <v>0.75070906043159291</v>
          </cell>
          <cell r="AE20">
            <v>1.1415890284390684</v>
          </cell>
          <cell r="AF20">
            <v>0.86804311375205845</v>
          </cell>
          <cell r="AG20">
            <v>1.6447519249036451</v>
          </cell>
          <cell r="AH20">
            <v>1.1642562698406986</v>
          </cell>
          <cell r="AI20">
            <v>0.88810904946735736</v>
          </cell>
          <cell r="AJ20">
            <v>0.85533750965037902</v>
          </cell>
          <cell r="AK20">
            <v>0.43685941154027291</v>
          </cell>
          <cell r="AL20">
            <v>0.17990650086307802</v>
          </cell>
          <cell r="AM20">
            <v>0.94500567707918381</v>
          </cell>
          <cell r="AN20">
            <v>0.17990650097774111</v>
          </cell>
          <cell r="AO20">
            <v>1.2372896505800264</v>
          </cell>
          <cell r="AP20">
            <v>0.31869581908879463</v>
          </cell>
          <cell r="AQ20">
            <v>0.2968245373866224</v>
          </cell>
          <cell r="AR20">
            <v>0.27495325568445028</v>
          </cell>
          <cell r="AS20">
            <v>0.22841506992953303</v>
          </cell>
          <cell r="AT20">
            <v>0.25202889463335737</v>
          </cell>
          <cell r="AU20">
            <v>0.20169215175956715</v>
          </cell>
          <cell r="AV20">
            <v>0.23064742367963387</v>
          </cell>
          <cell r="AW20">
            <v>0.22700094225523146</v>
          </cell>
          <cell r="AX20">
            <v>1.5164303604074676</v>
          </cell>
          <cell r="AY20">
            <v>1.4946631502947643</v>
          </cell>
          <cell r="AZ20">
            <v>1.4946631502947643</v>
          </cell>
          <cell r="BA20">
            <v>1.4946631502947643</v>
          </cell>
          <cell r="BB20">
            <v>1.4817060301274707</v>
          </cell>
          <cell r="BC20">
            <v>1.9975269667092279</v>
          </cell>
          <cell r="BD20">
            <v>5.1930757942828523</v>
          </cell>
          <cell r="BE20">
            <v>1.4743131460829164</v>
          </cell>
          <cell r="BF20">
            <v>1.3125186888315568</v>
          </cell>
          <cell r="BG20">
            <v>1.4590916239257181</v>
          </cell>
          <cell r="BH20">
            <v>1.4743131460829164</v>
          </cell>
          <cell r="BI20">
            <v>1.4743131460829164</v>
          </cell>
          <cell r="BJ20">
            <v>5.245531105336215</v>
          </cell>
          <cell r="BK20">
            <v>1.4590916239257181</v>
          </cell>
          <cell r="BL20">
            <v>1.4590916239257181</v>
          </cell>
          <cell r="BM20">
            <v>5.1930757942828523</v>
          </cell>
          <cell r="BN20">
            <v>1.44387010176852</v>
          </cell>
          <cell r="BO20">
            <v>4.1834230618242589</v>
          </cell>
          <cell r="BP20">
            <v>1.4286484392136851</v>
          </cell>
          <cell r="BQ20">
            <v>1.4156014215039707</v>
          </cell>
          <cell r="BR20">
            <v>1.4156014215039707</v>
          </cell>
          <cell r="BS20">
            <v>1.4156014215039707</v>
          </cell>
          <cell r="BT20">
            <v>1.4156014215039707</v>
          </cell>
          <cell r="BU20">
            <v>1.4156014215039707</v>
          </cell>
          <cell r="BV20">
            <v>1.4156014215039707</v>
          </cell>
          <cell r="BW20">
            <v>1.4003799008426381</v>
          </cell>
          <cell r="BX20">
            <v>1.4003799008426381</v>
          </cell>
          <cell r="BY20">
            <v>1.385158380181305</v>
          </cell>
          <cell r="BZ20">
            <v>1.385158380181305</v>
          </cell>
          <cell r="CA20">
            <v>1.3851583648515711</v>
          </cell>
          <cell r="CB20">
            <v>1.3737316047041965</v>
          </cell>
          <cell r="CC20">
            <v>1.6447519403145208</v>
          </cell>
          <cell r="CD20">
            <v>0.59774713812287039</v>
          </cell>
          <cell r="CE20">
            <v>0.58556064731336099</v>
          </cell>
          <cell r="CF20">
            <v>0.67123933734048657</v>
          </cell>
          <cell r="CG20">
            <v>0.585560620244306</v>
          </cell>
          <cell r="CH20">
            <v>0.585560620244306</v>
          </cell>
          <cell r="CI20">
            <v>0.585560620244306</v>
          </cell>
          <cell r="CJ20">
            <v>0.57037941897871292</v>
          </cell>
          <cell r="CK20">
            <v>0.55519821771311972</v>
          </cell>
          <cell r="CL20">
            <v>0.55519821771311972</v>
          </cell>
          <cell r="CM20">
            <v>0.55519821771311972</v>
          </cell>
          <cell r="CN20">
            <v>0.87180245857618299</v>
          </cell>
          <cell r="CO20">
            <v>0.8566212573105898</v>
          </cell>
          <cell r="CP20">
            <v>0.8566212573105898</v>
          </cell>
          <cell r="CQ20">
            <v>0.8566212573105898</v>
          </cell>
          <cell r="CR20">
            <v>0.8566212573105898</v>
          </cell>
          <cell r="CS20">
            <v>0.8566212573105898</v>
          </cell>
          <cell r="CT20">
            <v>0.8566212573105898</v>
          </cell>
          <cell r="CU20">
            <v>0.8566212573105898</v>
          </cell>
          <cell r="CV20">
            <v>0.8566212573105898</v>
          </cell>
          <cell r="CW20">
            <v>0.8566212573105898</v>
          </cell>
          <cell r="CX20">
            <v>0.84577754212088041</v>
          </cell>
          <cell r="CY20">
            <v>0.24408703176017688</v>
          </cell>
          <cell r="CZ20">
            <v>0.22700093953696451</v>
          </cell>
          <cell r="DA20">
            <v>0.85661721894445575</v>
          </cell>
          <cell r="DB20">
            <v>0.20169215168761556</v>
          </cell>
          <cell r="DC20">
            <v>1.9518687341476866</v>
          </cell>
          <cell r="DD20">
            <v>1.9301813037682678</v>
          </cell>
          <cell r="DE20">
            <v>1.9301813037682678</v>
          </cell>
          <cell r="DF20">
            <v>1.9301813037682678</v>
          </cell>
          <cell r="DG20">
            <v>1.908493873388849</v>
          </cell>
          <cell r="DH20">
            <v>1.3851583055207608</v>
          </cell>
          <cell r="DI20">
            <v>0.20169215168761556</v>
          </cell>
          <cell r="DJ20">
            <v>0.20169215168761556</v>
          </cell>
          <cell r="DK20">
            <v>0.20169215168761556</v>
          </cell>
          <cell r="DL20">
            <v>0.20169215168761556</v>
          </cell>
          <cell r="DM20">
            <v>0.18826541173013847</v>
          </cell>
          <cell r="DN20">
            <v>0.28726664065418794</v>
          </cell>
          <cell r="DO20">
            <v>0.13155896241383172</v>
          </cell>
          <cell r="DP20">
            <v>0.88810904946735736</v>
          </cell>
          <cell r="DQ20">
            <v>0.88810904946735736</v>
          </cell>
          <cell r="DR20">
            <v>0.94500567707918381</v>
          </cell>
          <cell r="DS20">
            <v>0.94500567707918381</v>
          </cell>
          <cell r="DT20">
            <v>0.94500567707918381</v>
          </cell>
          <cell r="DU20">
            <v>0.94500567707918381</v>
          </cell>
          <cell r="DV20">
            <v>0.17990650086307802</v>
          </cell>
          <cell r="DW20">
            <v>0.17990650086307802</v>
          </cell>
          <cell r="DX20">
            <v>0.17990650097774111</v>
          </cell>
          <cell r="DY20">
            <v>0.17990650097774111</v>
          </cell>
          <cell r="DZ20">
            <v>0.17990650094907532</v>
          </cell>
          <cell r="EA20">
            <v>1.2372896505800264</v>
          </cell>
          <cell r="EB20">
            <v>1.2372896505800264</v>
          </cell>
          <cell r="EC20">
            <v>1.2372896505800264</v>
          </cell>
          <cell r="ED20">
            <v>1.2372896505800264</v>
          </cell>
          <cell r="EE20">
            <v>0.22842889497802901</v>
          </cell>
          <cell r="EF20">
            <v>0.15481200938529377</v>
          </cell>
          <cell r="EG20">
            <v>0.27741631807187389</v>
          </cell>
          <cell r="EH20">
            <v>0.13813994683610831</v>
          </cell>
          <cell r="EI20">
            <v>0.13256357584788658</v>
          </cell>
          <cell r="EJ20">
            <v>0.13256357584788658</v>
          </cell>
          <cell r="EK20">
            <v>0.13256357584788658</v>
          </cell>
          <cell r="EL20">
            <v>0.13256357584788658</v>
          </cell>
          <cell r="EM20">
            <v>0.13256357584788658</v>
          </cell>
          <cell r="EN20">
            <v>0.25152413517727906</v>
          </cell>
          <cell r="EO20">
            <v>0.21453529176885563</v>
          </cell>
          <cell r="EP20">
            <v>0.18864310138295928</v>
          </cell>
          <cell r="EQ20">
            <v>0.27741632556317541</v>
          </cell>
          <cell r="ER20">
            <v>7.3977686816846785E-2</v>
          </cell>
          <cell r="ES20">
            <v>7.3977686816846785E-2</v>
          </cell>
          <cell r="ET20">
            <v>7.3977686816846785E-2</v>
          </cell>
          <cell r="EU20">
            <v>0.10970778690859578</v>
          </cell>
          <cell r="EV20">
            <v>9.7987514099969156E-2</v>
          </cell>
          <cell r="EW20">
            <v>0.15015467682657654</v>
          </cell>
          <cell r="EX20">
            <v>0.31282224338870102</v>
          </cell>
          <cell r="EY20">
            <v>0.29092468635149199</v>
          </cell>
          <cell r="EZ20">
            <v>0.29092468635149199</v>
          </cell>
          <cell r="FA20">
            <v>0.29092468635149199</v>
          </cell>
          <cell r="FB20">
            <v>0.46089463086154059</v>
          </cell>
          <cell r="FC20">
            <v>0.45612113053788661</v>
          </cell>
          <cell r="FD20">
            <v>0.43356935046680084</v>
          </cell>
          <cell r="FE20">
            <v>0.41736511658001041</v>
          </cell>
          <cell r="FF20">
            <v>0.52163635255707652</v>
          </cell>
          <cell r="FG20">
            <v>1.5668879634358692</v>
          </cell>
          <cell r="FH20">
            <v>1.5445993722063405</v>
          </cell>
          <cell r="FI20">
            <v>1.5164303302186459</v>
          </cell>
          <cell r="FJ20">
            <v>1.638607000931793</v>
          </cell>
          <cell r="FK20">
            <v>1.5164303302186459</v>
          </cell>
          <cell r="FL20">
            <v>1.5164303302186459</v>
          </cell>
          <cell r="FM20">
            <v>1.638607000931793</v>
          </cell>
          <cell r="FN20">
            <v>0.21989964081768654</v>
          </cell>
          <cell r="FO20">
            <v>0.52163635255707652</v>
          </cell>
          <cell r="FP20">
            <v>0.25233241941975643</v>
          </cell>
          <cell r="FQ20">
            <v>0.52163635255707652</v>
          </cell>
          <cell r="FR20">
            <v>1.638607000931793</v>
          </cell>
          <cell r="FS20">
            <v>0.21989964081768654</v>
          </cell>
          <cell r="FT20">
            <v>0.21989964081768654</v>
          </cell>
          <cell r="FU20">
            <v>0.25233241941975643</v>
          </cell>
          <cell r="FV20">
            <v>0.25233241941975643</v>
          </cell>
          <cell r="FW20">
            <v>0.29092468635149199</v>
          </cell>
          <cell r="FX20">
            <v>0.29092468635149199</v>
          </cell>
          <cell r="FY20">
            <v>0.22700093953696451</v>
          </cell>
          <cell r="FZ20">
            <v>0.22700093953696451</v>
          </cell>
          <cell r="GA20">
            <v>0.22700093953696451</v>
          </cell>
          <cell r="GB20">
            <v>0.22700093953696451</v>
          </cell>
          <cell r="GC20">
            <v>1.1642562698406982</v>
          </cell>
          <cell r="GD20">
            <v>1.1642562698406982</v>
          </cell>
          <cell r="GE20">
            <v>1.1642562698406982</v>
          </cell>
          <cell r="GF20">
            <v>1.6447519403145208</v>
          </cell>
          <cell r="GG20">
            <v>1.6447519403145208</v>
          </cell>
          <cell r="GH20">
            <v>1.3737316047041965</v>
          </cell>
          <cell r="GI20">
            <v>1.3737316047041965</v>
          </cell>
          <cell r="GJ20">
            <v>0.59774713812287039</v>
          </cell>
          <cell r="GK20">
            <v>0.59774713812287039</v>
          </cell>
          <cell r="GL20">
            <v>1.3423341520871637</v>
          </cell>
          <cell r="GM20">
            <v>1.3423341520870218</v>
          </cell>
          <cell r="GN20">
            <v>0.23064747098947622</v>
          </cell>
          <cell r="GO20">
            <v>0.85533750965037902</v>
          </cell>
          <cell r="GP20">
            <v>0.85533750965037902</v>
          </cell>
          <cell r="GQ20">
            <v>1.4438699598750182</v>
          </cell>
          <cell r="GR20">
            <v>5.040900190827152</v>
          </cell>
          <cell r="GS20">
            <v>1.4156014215039707</v>
          </cell>
          <cell r="GT20">
            <v>5.1930757942828523</v>
          </cell>
          <cell r="GU20">
            <v>1.4743131460829164</v>
          </cell>
          <cell r="GV20">
            <v>1.4817060301274707</v>
          </cell>
          <cell r="GW20">
            <v>1.3125186888315568</v>
          </cell>
          <cell r="GX20">
            <v>0.22842889497802901</v>
          </cell>
          <cell r="GY20">
            <v>0.15481200938529377</v>
          </cell>
          <cell r="GZ20">
            <v>0.21960415770792732</v>
          </cell>
          <cell r="HA20">
            <v>0.253975370517738</v>
          </cell>
          <cell r="HB20">
            <v>0.27741631807187389</v>
          </cell>
          <cell r="HC20">
            <v>0.13909609970049466</v>
          </cell>
          <cell r="HD20">
            <v>0.28716614131715035</v>
          </cell>
          <cell r="HE20">
            <v>0.13909609970049466</v>
          </cell>
          <cell r="HF20">
            <v>0.24229643173634557</v>
          </cell>
          <cell r="HG20">
            <v>0.13909609970049466</v>
          </cell>
          <cell r="HH20">
            <v>0.18396580928129941</v>
          </cell>
          <cell r="HI20">
            <v>0.18396580928129941</v>
          </cell>
          <cell r="HJ20">
            <v>0.13909609970049466</v>
          </cell>
          <cell r="HK20">
            <v>0.13909609970049466</v>
          </cell>
          <cell r="HL20">
            <v>0.18396580928129941</v>
          </cell>
          <cell r="HM20">
            <v>0.18396580928129941</v>
          </cell>
          <cell r="HN20">
            <v>0.13909609970049466</v>
          </cell>
          <cell r="HO20">
            <v>0.13909609970049466</v>
          </cell>
          <cell r="HP20">
            <v>0.13909609970049466</v>
          </cell>
          <cell r="HQ20">
            <v>0.13909609970049466</v>
          </cell>
          <cell r="HR20">
            <v>0.18396580928129941</v>
          </cell>
          <cell r="HS20">
            <v>0.18396580928129941</v>
          </cell>
          <cell r="HT20">
            <v>0.18396580928129941</v>
          </cell>
          <cell r="HU20">
            <v>0.13909609970049466</v>
          </cell>
          <cell r="HV20">
            <v>0.6874915430275742</v>
          </cell>
          <cell r="HW20">
            <v>0.67664782783786481</v>
          </cell>
          <cell r="HX20">
            <v>0.68749002213553101</v>
          </cell>
          <cell r="HY20">
            <v>0.67664782405586066</v>
          </cell>
          <cell r="HZ20">
            <v>0.66146662657227173</v>
          </cell>
          <cell r="IA20">
            <v>0.65062291138256223</v>
          </cell>
          <cell r="IB20">
            <v>0.65062291138256223</v>
          </cell>
          <cell r="IC20">
            <v>0.65062291138256223</v>
          </cell>
          <cell r="ID20">
            <v>0.65062291138256223</v>
          </cell>
          <cell r="IE20">
            <v>0.8566212573105898</v>
          </cell>
        </row>
        <row r="21">
          <cell r="D21" t="str">
            <v>AccenFactor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0</v>
          </cell>
          <cell r="HQ21">
            <v>0</v>
          </cell>
          <cell r="HR21">
            <v>0</v>
          </cell>
          <cell r="HS21">
            <v>0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</row>
        <row r="22">
          <cell r="D22" t="str">
            <v>UOPKvalue</v>
          </cell>
          <cell r="E22">
            <v>17.001464726474406</v>
          </cell>
          <cell r="F22">
            <v>15.932856753856056</v>
          </cell>
          <cell r="G22">
            <v>0</v>
          </cell>
          <cell r="H22">
            <v>0</v>
          </cell>
          <cell r="I22">
            <v>17.001464726474406</v>
          </cell>
          <cell r="J22">
            <v>15.932856753856059</v>
          </cell>
          <cell r="K22">
            <v>17.001464726474406</v>
          </cell>
          <cell r="L22">
            <v>11.936626902004544</v>
          </cell>
          <cell r="M22">
            <v>18.209686136514435</v>
          </cell>
          <cell r="N22">
            <v>8.5212713166344471</v>
          </cell>
          <cell r="O22">
            <v>15.932856753856059</v>
          </cell>
          <cell r="P22">
            <v>18.391441101660838</v>
          </cell>
          <cell r="Q22">
            <v>12.382298866212935</v>
          </cell>
          <cell r="R22">
            <v>8.5249862121217461</v>
          </cell>
          <cell r="S22">
            <v>17.001471338226743</v>
          </cell>
          <cell r="T22">
            <v>15.54493447941916</v>
          </cell>
          <cell r="U22">
            <v>15.54493447941916</v>
          </cell>
          <cell r="V22">
            <v>18.050576515689414</v>
          </cell>
          <cell r="W22">
            <v>12.382295286188505</v>
          </cell>
          <cell r="X22">
            <v>17.001471338226747</v>
          </cell>
          <cell r="Y22">
            <v>18.107902988216395</v>
          </cell>
          <cell r="Z22">
            <v>11.936640983661684</v>
          </cell>
          <cell r="AA22">
            <v>18.090589731846112</v>
          </cell>
          <cell r="AB22">
            <v>18.050576515689414</v>
          </cell>
          <cell r="AC22">
            <v>18.107902988216395</v>
          </cell>
          <cell r="AD22">
            <v>12.382295286188505</v>
          </cell>
          <cell r="AE22">
            <v>11.936640983661684</v>
          </cell>
          <cell r="AF22">
            <v>12.200052899731524</v>
          </cell>
          <cell r="AG22">
            <v>13.065244005610797</v>
          </cell>
          <cell r="AH22">
            <v>12.231858838213144</v>
          </cell>
          <cell r="AI22">
            <v>12.218219459951539</v>
          </cell>
          <cell r="AJ22">
            <v>18.10664438949231</v>
          </cell>
          <cell r="AK22">
            <v>18.10664438949231</v>
          </cell>
          <cell r="AL22">
            <v>8.524044989651733</v>
          </cell>
          <cell r="AM22">
            <v>12.111495505516226</v>
          </cell>
          <cell r="AN22">
            <v>8.5240449595021968</v>
          </cell>
          <cell r="AO22">
            <v>12.111550463807335</v>
          </cell>
          <cell r="AP22">
            <v>12.111550463807335</v>
          </cell>
          <cell r="AQ22">
            <v>12.111550463807335</v>
          </cell>
          <cell r="AR22">
            <v>12.111550463807335</v>
          </cell>
          <cell r="AS22">
            <v>14.086399663699281</v>
          </cell>
          <cell r="AT22">
            <v>12.439229658809937</v>
          </cell>
          <cell r="AU22">
            <v>18.384208487855918</v>
          </cell>
          <cell r="AV22">
            <v>13.98330608028205</v>
          </cell>
          <cell r="AW22">
            <v>14.158559377729187</v>
          </cell>
          <cell r="AX22">
            <v>16.128654688232288</v>
          </cell>
          <cell r="AY22">
            <v>17.958835013190711</v>
          </cell>
          <cell r="AZ22">
            <v>17.958835013190711</v>
          </cell>
          <cell r="BA22">
            <v>17.958835013190711</v>
          </cell>
          <cell r="BB22">
            <v>18.121590520664654</v>
          </cell>
          <cell r="BC22">
            <v>12.231858838213137</v>
          </cell>
          <cell r="BD22">
            <v>8.8164376477918456</v>
          </cell>
          <cell r="BE22">
            <v>18.122863848481536</v>
          </cell>
          <cell r="BF22">
            <v>8.8443363126855825</v>
          </cell>
          <cell r="BG22">
            <v>18.122863848481536</v>
          </cell>
          <cell r="BH22">
            <v>18.122863848481536</v>
          </cell>
          <cell r="BI22">
            <v>18.122863848481536</v>
          </cell>
          <cell r="BJ22">
            <v>8.8164376477918456</v>
          </cell>
          <cell r="BK22">
            <v>18.122863848481536</v>
          </cell>
          <cell r="BL22">
            <v>18.12286384848154</v>
          </cell>
          <cell r="BM22">
            <v>8.8164376477918456</v>
          </cell>
          <cell r="BN22">
            <v>18.12286384848154</v>
          </cell>
          <cell r="BO22">
            <v>8.8465770642515746</v>
          </cell>
          <cell r="BP22">
            <v>18.122874472056999</v>
          </cell>
          <cell r="BQ22">
            <v>18.122874472056999</v>
          </cell>
          <cell r="BR22">
            <v>18.122874472056999</v>
          </cell>
          <cell r="BS22">
            <v>18.122874472056999</v>
          </cell>
          <cell r="BT22">
            <v>18.122874472056999</v>
          </cell>
          <cell r="BU22">
            <v>18.122874472056999</v>
          </cell>
          <cell r="BV22">
            <v>18.122874472056999</v>
          </cell>
          <cell r="BW22">
            <v>18.122874472056999</v>
          </cell>
          <cell r="BX22">
            <v>18.122874472056999</v>
          </cell>
          <cell r="BY22">
            <v>18.122874472056999</v>
          </cell>
          <cell r="BZ22">
            <v>18.122874472056999</v>
          </cell>
          <cell r="CA22">
            <v>18.122874871168097</v>
          </cell>
          <cell r="CB22">
            <v>18.163948967333841</v>
          </cell>
          <cell r="CC22">
            <v>13.065243733300651</v>
          </cell>
          <cell r="CD22">
            <v>18.163948967333837</v>
          </cell>
          <cell r="CE22">
            <v>18.384362089645453</v>
          </cell>
          <cell r="CF22">
            <v>14.158559552856062</v>
          </cell>
          <cell r="CG22">
            <v>18.384366409874449</v>
          </cell>
          <cell r="CH22">
            <v>18.384366409874449</v>
          </cell>
          <cell r="CI22">
            <v>18.384366409874449</v>
          </cell>
          <cell r="CJ22">
            <v>18.384366409874449</v>
          </cell>
          <cell r="CK22">
            <v>18.384366409874449</v>
          </cell>
          <cell r="CL22">
            <v>18.384366409874449</v>
          </cell>
          <cell r="CM22">
            <v>18.384366409874449</v>
          </cell>
          <cell r="CN22">
            <v>18.384366409874449</v>
          </cell>
          <cell r="CO22">
            <v>18.384366409874449</v>
          </cell>
          <cell r="CP22">
            <v>18.384366409874449</v>
          </cell>
          <cell r="CQ22">
            <v>18.384366409874449</v>
          </cell>
          <cell r="CR22">
            <v>18.384366409874449</v>
          </cell>
          <cell r="CS22">
            <v>18.384366409874449</v>
          </cell>
          <cell r="CT22">
            <v>18.384366409874449</v>
          </cell>
          <cell r="CU22">
            <v>18.384366409874449</v>
          </cell>
          <cell r="CV22">
            <v>18.384366409874449</v>
          </cell>
          <cell r="CW22">
            <v>18.384366409874449</v>
          </cell>
          <cell r="CX22">
            <v>18.384366409874449</v>
          </cell>
          <cell r="CY22">
            <v>14.158559552856062</v>
          </cell>
          <cell r="CZ22">
            <v>14.158559552856062</v>
          </cell>
          <cell r="DA22">
            <v>18.38420847297736</v>
          </cell>
          <cell r="DB22">
            <v>18.38420847297736</v>
          </cell>
          <cell r="DC22">
            <v>18.384366409874449</v>
          </cell>
          <cell r="DD22">
            <v>18.384366409874449</v>
          </cell>
          <cell r="DE22">
            <v>18.384366409874449</v>
          </cell>
          <cell r="DF22">
            <v>18.384366409874449</v>
          </cell>
          <cell r="DG22">
            <v>18.384366409874449</v>
          </cell>
          <cell r="DH22">
            <v>18.12287641585203</v>
          </cell>
          <cell r="DI22">
            <v>18.38420847297736</v>
          </cell>
          <cell r="DJ22">
            <v>18.38420847297736</v>
          </cell>
          <cell r="DK22">
            <v>18.38420847297736</v>
          </cell>
          <cell r="DL22">
            <v>18.38420847297736</v>
          </cell>
          <cell r="DM22">
            <v>15.198600168215853</v>
          </cell>
          <cell r="DN22">
            <v>12.046541025705521</v>
          </cell>
          <cell r="DO22">
            <v>15.198600168215853</v>
          </cell>
          <cell r="DP22">
            <v>12.218219459951539</v>
          </cell>
          <cell r="DQ22">
            <v>12.218219459951539</v>
          </cell>
          <cell r="DR22">
            <v>12.111495505516226</v>
          </cell>
          <cell r="DS22">
            <v>12.111495505516226</v>
          </cell>
          <cell r="DT22">
            <v>12.111495505516226</v>
          </cell>
          <cell r="DU22">
            <v>12.111495505516226</v>
          </cell>
          <cell r="DV22">
            <v>8.524044989651733</v>
          </cell>
          <cell r="DW22">
            <v>8.524044989651733</v>
          </cell>
          <cell r="DX22">
            <v>8.5240449595021968</v>
          </cell>
          <cell r="DY22">
            <v>8.5240449595021968</v>
          </cell>
          <cell r="DZ22">
            <v>8.5240449670395648</v>
          </cell>
          <cell r="EA22">
            <v>12.111550463807335</v>
          </cell>
          <cell r="EB22">
            <v>12.111550463807335</v>
          </cell>
          <cell r="EC22">
            <v>12.111550463807335</v>
          </cell>
          <cell r="ED22">
            <v>12.111550463807335</v>
          </cell>
          <cell r="EE22">
            <v>12.046541025705521</v>
          </cell>
          <cell r="EF22">
            <v>14.585695314562738</v>
          </cell>
          <cell r="EG22">
            <v>11.955402550955695</v>
          </cell>
          <cell r="EH22">
            <v>14.585695314562738</v>
          </cell>
          <cell r="EI22">
            <v>15.073189192480108</v>
          </cell>
          <cell r="EJ22">
            <v>15.073189192480108</v>
          </cell>
          <cell r="EK22">
            <v>15.073189192480108</v>
          </cell>
          <cell r="EL22">
            <v>15.073189192480108</v>
          </cell>
          <cell r="EM22">
            <v>15.073189192480108</v>
          </cell>
          <cell r="EN22">
            <v>11.95540259263116</v>
          </cell>
          <cell r="EO22">
            <v>11.95540259263116</v>
          </cell>
          <cell r="EP22">
            <v>11.95540259263116</v>
          </cell>
          <cell r="EQ22">
            <v>11.95540259263116</v>
          </cell>
          <cell r="ER22">
            <v>11.95540259263116</v>
          </cell>
          <cell r="ES22">
            <v>11.95540259263116</v>
          </cell>
          <cell r="ET22">
            <v>11.95540259263116</v>
          </cell>
          <cell r="EU22">
            <v>15.073189192480108</v>
          </cell>
          <cell r="EV22">
            <v>15.153714778493249</v>
          </cell>
          <cell r="EW22">
            <v>12.367812009950148</v>
          </cell>
          <cell r="EX22">
            <v>12.367812009950148</v>
          </cell>
          <cell r="EY22">
            <v>12.367812009950148</v>
          </cell>
          <cell r="EZ22">
            <v>12.367812009950148</v>
          </cell>
          <cell r="FA22">
            <v>12.367812009950148</v>
          </cell>
          <cell r="FB22">
            <v>15.153714778493249</v>
          </cell>
          <cell r="FC22">
            <v>15.461270300400328</v>
          </cell>
          <cell r="FD22">
            <v>15.461270300400328</v>
          </cell>
          <cell r="FE22">
            <v>15.79906204842683</v>
          </cell>
          <cell r="FF22">
            <v>13.269778633963783</v>
          </cell>
          <cell r="FG22">
            <v>15.79906204842683</v>
          </cell>
          <cell r="FH22">
            <v>15.79906204842683</v>
          </cell>
          <cell r="FI22">
            <v>16.128654916835917</v>
          </cell>
          <cell r="FJ22">
            <v>14.691039291677956</v>
          </cell>
          <cell r="FK22">
            <v>16.128654916835917</v>
          </cell>
          <cell r="FL22">
            <v>16.128654916835917</v>
          </cell>
          <cell r="FM22">
            <v>14.691039291677956</v>
          </cell>
          <cell r="FN22">
            <v>14.691039291677956</v>
          </cell>
          <cell r="FO22">
            <v>13.269778633963783</v>
          </cell>
          <cell r="FP22">
            <v>13.269778633963783</v>
          </cell>
          <cell r="FQ22">
            <v>13.269778633963783</v>
          </cell>
          <cell r="FR22">
            <v>14.691039291677956</v>
          </cell>
          <cell r="FS22">
            <v>14.691039291677956</v>
          </cell>
          <cell r="FT22">
            <v>14.691039291677956</v>
          </cell>
          <cell r="FU22">
            <v>13.269778633963783</v>
          </cell>
          <cell r="FV22">
            <v>13.269778633963783</v>
          </cell>
          <cell r="FW22">
            <v>12.367812009950148</v>
          </cell>
          <cell r="FX22">
            <v>12.367812009950148</v>
          </cell>
          <cell r="FY22">
            <v>14.158559552856062</v>
          </cell>
          <cell r="FZ22">
            <v>14.158559552856062</v>
          </cell>
          <cell r="GA22">
            <v>14.158559552856062</v>
          </cell>
          <cell r="GB22">
            <v>14.158559552856062</v>
          </cell>
          <cell r="GC22">
            <v>12.231858838213137</v>
          </cell>
          <cell r="GD22">
            <v>12.231858838213137</v>
          </cell>
          <cell r="GE22">
            <v>12.231858838213137</v>
          </cell>
          <cell r="GF22">
            <v>13.065243733300651</v>
          </cell>
          <cell r="GG22">
            <v>13.065243733300651</v>
          </cell>
          <cell r="GH22">
            <v>18.163948967333841</v>
          </cell>
          <cell r="GI22">
            <v>18.163948967333841</v>
          </cell>
          <cell r="GJ22">
            <v>18.163948967333841</v>
          </cell>
          <cell r="GK22">
            <v>18.163948967333841</v>
          </cell>
          <cell r="GL22">
            <v>12.382298866213592</v>
          </cell>
          <cell r="GM22">
            <v>12.382298866212935</v>
          </cell>
          <cell r="GN22">
            <v>13.983302953581463</v>
          </cell>
          <cell r="GO22">
            <v>18.10664438949231</v>
          </cell>
          <cell r="GP22">
            <v>18.10664438949231</v>
          </cell>
          <cell r="GQ22">
            <v>18.122874472056999</v>
          </cell>
          <cell r="GR22">
            <v>8.8164376477918456</v>
          </cell>
          <cell r="GS22">
            <v>18.122874472056999</v>
          </cell>
          <cell r="GT22">
            <v>8.8164376477918456</v>
          </cell>
          <cell r="GU22">
            <v>18.122863848481536</v>
          </cell>
          <cell r="GV22">
            <v>18.121590520664654</v>
          </cell>
          <cell r="GW22">
            <v>8.8443363126855825</v>
          </cell>
          <cell r="GX22">
            <v>12.046541025705521</v>
          </cell>
          <cell r="GY22">
            <v>14.585695314562738</v>
          </cell>
          <cell r="GZ22">
            <v>12.878746248385186</v>
          </cell>
          <cell r="HA22">
            <v>12.14514670339447</v>
          </cell>
          <cell r="HB22">
            <v>11.955402550955695</v>
          </cell>
          <cell r="HC22">
            <v>10.218569519367213</v>
          </cell>
          <cell r="HD22">
            <v>10.218569519367213</v>
          </cell>
          <cell r="HE22">
            <v>10.218569519367213</v>
          </cell>
          <cell r="HF22">
            <v>10.218569519367213</v>
          </cell>
          <cell r="HG22">
            <v>10.218569519367213</v>
          </cell>
          <cell r="HH22">
            <v>10.218569519367213</v>
          </cell>
          <cell r="HI22">
            <v>10.218569519367213</v>
          </cell>
          <cell r="HJ22">
            <v>10.218569519367213</v>
          </cell>
          <cell r="HK22">
            <v>10.218569519367213</v>
          </cell>
          <cell r="HL22">
            <v>10.218569519367213</v>
          </cell>
          <cell r="HM22">
            <v>10.218569519367213</v>
          </cell>
          <cell r="HN22">
            <v>10.218569519367213</v>
          </cell>
          <cell r="HO22">
            <v>10.218569519367213</v>
          </cell>
          <cell r="HP22">
            <v>10.218569519367213</v>
          </cell>
          <cell r="HQ22">
            <v>10.218569519367213</v>
          </cell>
          <cell r="HR22">
            <v>10.218569519367213</v>
          </cell>
          <cell r="HS22">
            <v>10.218569519367213</v>
          </cell>
          <cell r="HT22">
            <v>10.218569519367213</v>
          </cell>
          <cell r="HU22">
            <v>10.218569519367213</v>
          </cell>
          <cell r="HV22">
            <v>18.384366409874449</v>
          </cell>
          <cell r="HW22">
            <v>18.384366409874449</v>
          </cell>
          <cell r="HX22">
            <v>18.384285946016551</v>
          </cell>
          <cell r="HY22">
            <v>18.384366183816763</v>
          </cell>
          <cell r="HZ22">
            <v>18.384366409874449</v>
          </cell>
          <cell r="IA22">
            <v>18.384366409874449</v>
          </cell>
          <cell r="IB22">
            <v>18.384366409874449</v>
          </cell>
          <cell r="IC22">
            <v>18.384366409874449</v>
          </cell>
          <cell r="ID22">
            <v>18.384366409874449</v>
          </cell>
          <cell r="IE22">
            <v>18.384366409874449</v>
          </cell>
        </row>
        <row r="23">
          <cell r="D23" t="str">
            <v>BulkCPCVRatio</v>
          </cell>
          <cell r="E23">
            <v>1.4718765038216477</v>
          </cell>
          <cell r="F23">
            <v>1.3534471281173952</v>
          </cell>
          <cell r="G23">
            <v>1.1520555098546759</v>
          </cell>
          <cell r="H23">
            <v>1.1520555098546759</v>
          </cell>
          <cell r="I23">
            <v>1.4729323498089801</v>
          </cell>
          <cell r="J23">
            <v>1.3468570124477517</v>
          </cell>
          <cell r="K23">
            <v>1.4715508935168991</v>
          </cell>
          <cell r="L23">
            <v>1.3000342558192148</v>
          </cell>
          <cell r="M23">
            <v>1.5898603575933807</v>
          </cell>
          <cell r="N23">
            <v>1.152334347492975</v>
          </cell>
          <cell r="O23">
            <v>1.346253057579061</v>
          </cell>
          <cell r="P23">
            <v>1.6011985099936628</v>
          </cell>
          <cell r="Q23">
            <v>1.2859905194837751</v>
          </cell>
          <cell r="R23">
            <v>1.1522386203805388</v>
          </cell>
          <cell r="S23">
            <v>1.4720738670092399</v>
          </cell>
          <cell r="T23">
            <v>1.3110670884071693</v>
          </cell>
          <cell r="U23">
            <v>1.3110670925667243</v>
          </cell>
          <cell r="V23">
            <v>1.5629403434504876</v>
          </cell>
          <cell r="W23">
            <v>1.2852253864244008</v>
          </cell>
          <cell r="X23">
            <v>1.4720738485596883</v>
          </cell>
          <cell r="Y23">
            <v>1.5780424362167083</v>
          </cell>
          <cell r="Z23">
            <v>1.3000138999029298</v>
          </cell>
          <cell r="AA23">
            <v>1.5711145907435915</v>
          </cell>
          <cell r="AB23">
            <v>1.5604830032828649</v>
          </cell>
          <cell r="AC23">
            <v>1.5757458751934723</v>
          </cell>
          <cell r="AD23">
            <v>1.0207431850896596</v>
          </cell>
          <cell r="AE23">
            <v>1.0210342630172138</v>
          </cell>
          <cell r="AF23">
            <v>1.0207892413459119</v>
          </cell>
          <cell r="AG23">
            <v>1.0673889686946543</v>
          </cell>
          <cell r="AH23">
            <v>1.022204385231219</v>
          </cell>
          <cell r="AI23">
            <v>1.0212073058290319</v>
          </cell>
          <cell r="AJ23">
            <v>1.4434145602182908</v>
          </cell>
          <cell r="AK23">
            <v>1.3647186810563257</v>
          </cell>
          <cell r="AL23">
            <v>1.1518182856162436</v>
          </cell>
          <cell r="AM23">
            <v>1.2743184783829398</v>
          </cell>
          <cell r="AN23">
            <v>1.1518182895298523</v>
          </cell>
          <cell r="AO23">
            <v>1.2788511043250457</v>
          </cell>
          <cell r="AP23">
            <v>1.0097965965748903</v>
          </cell>
          <cell r="AQ23">
            <v>1.0102532052845905</v>
          </cell>
          <cell r="AR23">
            <v>1.0136048468485281</v>
          </cell>
          <cell r="AS23">
            <v>1.05499363924713</v>
          </cell>
          <cell r="AT23">
            <v>1.0240782345012454</v>
          </cell>
          <cell r="AU23">
            <v>1.3359430679314315</v>
          </cell>
          <cell r="AV23">
            <v>1.0480952324257546</v>
          </cell>
          <cell r="AW23">
            <v>1.0596905959993239</v>
          </cell>
          <cell r="AX23">
            <v>1.7347886052838308</v>
          </cell>
          <cell r="AY23">
            <v>1.5728057018734127</v>
          </cell>
          <cell r="AZ23">
            <v>1.5728057018734127</v>
          </cell>
          <cell r="BA23">
            <v>1.5728057018734127</v>
          </cell>
          <cell r="BB23">
            <v>1.5889643646783085</v>
          </cell>
          <cell r="BC23">
            <v>1.307471565654811</v>
          </cell>
          <cell r="BD23">
            <v>1.0430784655607721</v>
          </cell>
          <cell r="BE23">
            <v>1.5838095059706441</v>
          </cell>
          <cell r="BF23">
            <v>1.0511157683121084</v>
          </cell>
          <cell r="BG23">
            <v>1.5816454810714136</v>
          </cell>
          <cell r="BH23">
            <v>1.5838095059706441</v>
          </cell>
          <cell r="BI23">
            <v>1.5838095059706441</v>
          </cell>
          <cell r="BJ23">
            <v>1.0430818451723856</v>
          </cell>
          <cell r="BK23">
            <v>1.5614259721576325</v>
          </cell>
          <cell r="BL23">
            <v>1.58146789289516</v>
          </cell>
          <cell r="BM23">
            <v>1.043078464866054</v>
          </cell>
          <cell r="BN23">
            <v>1.5792657432352974</v>
          </cell>
          <cell r="BO23">
            <v>1.0463459497521455</v>
          </cell>
          <cell r="BP23">
            <v>1.5770274217214981</v>
          </cell>
          <cell r="BQ23">
            <v>1.5750731552571779</v>
          </cell>
          <cell r="BR23">
            <v>1.5750731552571779</v>
          </cell>
          <cell r="BS23">
            <v>1.5750731552571779</v>
          </cell>
          <cell r="BT23">
            <v>1.5750731552571779</v>
          </cell>
          <cell r="BU23">
            <v>1.5750731552571779</v>
          </cell>
          <cell r="BV23">
            <v>1.5750731552571779</v>
          </cell>
          <cell r="BW23">
            <v>1.5727545171161899</v>
          </cell>
          <cell r="BX23">
            <v>1.5727545171161899</v>
          </cell>
          <cell r="BY23">
            <v>1.6790279339185648</v>
          </cell>
          <cell r="BZ23">
            <v>1.6846829012845879</v>
          </cell>
          <cell r="CA23">
            <v>1.6801826717161381</v>
          </cell>
          <cell r="CB23">
            <v>1.6840250865113153</v>
          </cell>
          <cell r="CC23">
            <v>1.0673888913658964</v>
          </cell>
          <cell r="CD23">
            <v>1.5104925114574026</v>
          </cell>
          <cell r="CE23">
            <v>1.5426114414121996</v>
          </cell>
          <cell r="CF23">
            <v>1.0862520308548067</v>
          </cell>
          <cell r="CG23">
            <v>1.5426108680159416</v>
          </cell>
          <cell r="CH23">
            <v>1.5426108680159416</v>
          </cell>
          <cell r="CI23">
            <v>1.5426108680159416</v>
          </cell>
          <cell r="CJ23">
            <v>1.5360499295001562</v>
          </cell>
          <cell r="CK23">
            <v>1.4420561170070041</v>
          </cell>
          <cell r="CL23">
            <v>1.4666600843181321</v>
          </cell>
          <cell r="CM23">
            <v>1.5294805028750473</v>
          </cell>
          <cell r="CN23">
            <v>1.4653663021279359</v>
          </cell>
          <cell r="CO23">
            <v>1.4625574453320971</v>
          </cell>
          <cell r="CP23">
            <v>1.4625574453320971</v>
          </cell>
          <cell r="CQ23">
            <v>1.4625574453320971</v>
          </cell>
          <cell r="CR23">
            <v>1.4625574453320971</v>
          </cell>
          <cell r="CS23">
            <v>1.4625574453320971</v>
          </cell>
          <cell r="CT23">
            <v>1.4625574453320971</v>
          </cell>
          <cell r="CU23">
            <v>1.4625574453320971</v>
          </cell>
          <cell r="CV23">
            <v>1.4625574453320971</v>
          </cell>
          <cell r="CW23">
            <v>1.4625574453320971</v>
          </cell>
          <cell r="CX23">
            <v>1.4605431863114215</v>
          </cell>
          <cell r="CY23">
            <v>1.0238786786756811</v>
          </cell>
          <cell r="CZ23">
            <v>1.0596905779190786</v>
          </cell>
          <cell r="DA23">
            <v>1.4625565146278094</v>
          </cell>
          <cell r="DB23">
            <v>1.335943058022713</v>
          </cell>
          <cell r="DC23">
            <v>1.4292190518351338</v>
          </cell>
          <cell r="DD23">
            <v>1.5529432983617408</v>
          </cell>
          <cell r="DE23">
            <v>1.5529432983617408</v>
          </cell>
          <cell r="DF23">
            <v>1.5529432983617408</v>
          </cell>
          <cell r="DG23">
            <v>1.5512354806483049</v>
          </cell>
          <cell r="DH23">
            <v>1.6846815237076931</v>
          </cell>
          <cell r="DI23">
            <v>1.335943058022713</v>
          </cell>
          <cell r="DJ23">
            <v>1.335943058022713</v>
          </cell>
          <cell r="DK23">
            <v>1.335943058022713</v>
          </cell>
          <cell r="DL23">
            <v>1.335943058022713</v>
          </cell>
          <cell r="DM23">
            <v>1.1739654680613196</v>
          </cell>
          <cell r="DN23">
            <v>1.0324112953566358</v>
          </cell>
          <cell r="DO23">
            <v>1.1648193753116181</v>
          </cell>
          <cell r="DP23">
            <v>1.0212073058290319</v>
          </cell>
          <cell r="DQ23">
            <v>1.0212073058290319</v>
          </cell>
          <cell r="DR23">
            <v>1.2743184783829398</v>
          </cell>
          <cell r="DS23">
            <v>1.2743184783829398</v>
          </cell>
          <cell r="DT23">
            <v>1.2743184783829398</v>
          </cell>
          <cell r="DU23">
            <v>1.2743184783829398</v>
          </cell>
          <cell r="DV23">
            <v>1.1518182856162436</v>
          </cell>
          <cell r="DW23">
            <v>1.1518182856162436</v>
          </cell>
          <cell r="DX23">
            <v>1.1518182895298523</v>
          </cell>
          <cell r="DY23">
            <v>1.1518182895298523</v>
          </cell>
          <cell r="DZ23">
            <v>1.1518182892935078</v>
          </cell>
          <cell r="EA23">
            <v>1.2788511043250457</v>
          </cell>
          <cell r="EB23">
            <v>1.2788511043250457</v>
          </cell>
          <cell r="EC23">
            <v>1.2788511043250457</v>
          </cell>
          <cell r="ED23">
            <v>1.2788511043250457</v>
          </cell>
          <cell r="EE23">
            <v>1.0028836174617861</v>
          </cell>
          <cell r="EF23">
            <v>1.1415940397660957</v>
          </cell>
          <cell r="EG23">
            <v>1.0261390260798702</v>
          </cell>
          <cell r="EH23">
            <v>1.13817304193175</v>
          </cell>
          <cell r="EI23">
            <v>1.1592850669350969</v>
          </cell>
          <cell r="EJ23">
            <v>1.1592850669350969</v>
          </cell>
          <cell r="EK23">
            <v>1.1592850669350969</v>
          </cell>
          <cell r="EL23">
            <v>1.1592850669350969</v>
          </cell>
          <cell r="EM23">
            <v>1.1592850669350969</v>
          </cell>
          <cell r="EN23">
            <v>1.2356406865399667</v>
          </cell>
          <cell r="EO23">
            <v>1.2382153001789844</v>
          </cell>
          <cell r="EP23">
            <v>1.2395142439514579</v>
          </cell>
          <cell r="EQ23">
            <v>1.0261390256573815</v>
          </cell>
          <cell r="ER23">
            <v>1.2400188852281318</v>
          </cell>
          <cell r="ES23">
            <v>1.2400188852281318</v>
          </cell>
          <cell r="ET23">
            <v>1.2400188852281318</v>
          </cell>
          <cell r="EU23">
            <v>1.1652568436441568</v>
          </cell>
          <cell r="EV23">
            <v>1.1692363973610613</v>
          </cell>
          <cell r="EW23">
            <v>1.0430821695134809</v>
          </cell>
          <cell r="EX23">
            <v>1.2999264522189806</v>
          </cell>
          <cell r="EY23">
            <v>1.3002107485444316</v>
          </cell>
          <cell r="EZ23">
            <v>1.3002107485444316</v>
          </cell>
          <cell r="FA23">
            <v>1.3002107485444316</v>
          </cell>
          <cell r="FB23">
            <v>1.1768770895796725</v>
          </cell>
          <cell r="FC23">
            <v>1.1931201263281572</v>
          </cell>
          <cell r="FD23">
            <v>1.2253613650139592</v>
          </cell>
          <cell r="FE23">
            <v>1.2685106465625946</v>
          </cell>
          <cell r="FF23">
            <v>1.0568064850056698</v>
          </cell>
          <cell r="FG23">
            <v>1.3151975948284391</v>
          </cell>
          <cell r="FH23">
            <v>1.556217176308929</v>
          </cell>
          <cell r="FI23">
            <v>1.7347882033827691</v>
          </cell>
          <cell r="FJ23">
            <v>3.8797006523925033</v>
          </cell>
          <cell r="FK23">
            <v>1.7347882033827691</v>
          </cell>
          <cell r="FL23">
            <v>1.7347882033827691</v>
          </cell>
          <cell r="FM23">
            <v>3.8797006523925033</v>
          </cell>
          <cell r="FN23">
            <v>1.0787471676254672</v>
          </cell>
          <cell r="FO23">
            <v>1.0568064850056698</v>
          </cell>
          <cell r="FP23">
            <v>1.012717240156477</v>
          </cell>
          <cell r="FQ23">
            <v>1.0568064850056698</v>
          </cell>
          <cell r="FR23">
            <v>3.8797006523925033</v>
          </cell>
          <cell r="FS23">
            <v>1.0787471676254672</v>
          </cell>
          <cell r="FT23">
            <v>1.0787471676254672</v>
          </cell>
          <cell r="FU23">
            <v>1.012717240156477</v>
          </cell>
          <cell r="FV23">
            <v>1.012717240156477</v>
          </cell>
          <cell r="FW23">
            <v>1.3002107485444316</v>
          </cell>
          <cell r="FX23">
            <v>1.3002107485444316</v>
          </cell>
          <cell r="FY23">
            <v>1.0596905779190786</v>
          </cell>
          <cell r="FZ23">
            <v>1.0596905779190786</v>
          </cell>
          <cell r="GA23">
            <v>1.0596905779190786</v>
          </cell>
          <cell r="GB23">
            <v>1.0596905779190786</v>
          </cell>
          <cell r="GC23">
            <v>1.0222043869524038</v>
          </cell>
          <cell r="GD23">
            <v>1.0222043869524038</v>
          </cell>
          <cell r="GE23">
            <v>1.0222043869524038</v>
          </cell>
          <cell r="GF23">
            <v>1.0673888913658964</v>
          </cell>
          <cell r="GG23">
            <v>1.0673888913658964</v>
          </cell>
          <cell r="GH23">
            <v>1.6840250865113153</v>
          </cell>
          <cell r="GI23">
            <v>1.6840250865113153</v>
          </cell>
          <cell r="GJ23">
            <v>1.4617291597753825</v>
          </cell>
          <cell r="GK23">
            <v>1.510492511433249</v>
          </cell>
          <cell r="GL23">
            <v>1.2859905194837751</v>
          </cell>
          <cell r="GM23">
            <v>1.2859905194837751</v>
          </cell>
          <cell r="GN23">
            <v>1.0480943566993819</v>
          </cell>
          <cell r="GO23">
            <v>1.4434145602182908</v>
          </cell>
          <cell r="GP23">
            <v>1.4434145602182908</v>
          </cell>
          <cell r="GQ23">
            <v>1.5792696574600291</v>
          </cell>
          <cell r="GR23">
            <v>1.0429548001989519</v>
          </cell>
          <cell r="GS23">
            <v>1.5750731552571779</v>
          </cell>
          <cell r="GT23">
            <v>1.0430784655788536</v>
          </cell>
          <cell r="GU23">
            <v>1.5838095059660768</v>
          </cell>
          <cell r="GV23">
            <v>1.5889639783675931</v>
          </cell>
          <cell r="GW23">
            <v>1.0511157685572388</v>
          </cell>
          <cell r="GX23">
            <v>1.0028836174615854</v>
          </cell>
          <cell r="GY23">
            <v>1.1415940397635467</v>
          </cell>
          <cell r="GZ23">
            <v>1.0898533985315992</v>
          </cell>
          <cell r="HA23">
            <v>1.0321796669509624</v>
          </cell>
          <cell r="HB23">
            <v>1.0261390260801848</v>
          </cell>
          <cell r="HC23">
            <v>1.0162187549996449</v>
          </cell>
          <cell r="HD23">
            <v>1.0162129086489622</v>
          </cell>
          <cell r="HE23">
            <v>1.0162187549996449</v>
          </cell>
          <cell r="HF23">
            <v>1.0150615498407567</v>
          </cell>
          <cell r="HG23">
            <v>0</v>
          </cell>
          <cell r="HH23">
            <v>1.0150615498340527</v>
          </cell>
          <cell r="HI23">
            <v>1.0150615498340527</v>
          </cell>
          <cell r="HJ23">
            <v>1.0162187291364362</v>
          </cell>
          <cell r="HK23">
            <v>1.0162187551747213</v>
          </cell>
          <cell r="HL23">
            <v>1.0150615498340527</v>
          </cell>
          <cell r="HM23">
            <v>1.0150615498340527</v>
          </cell>
          <cell r="HN23">
            <v>1.0162187551747213</v>
          </cell>
          <cell r="HO23">
            <v>1.0162187551747213</v>
          </cell>
          <cell r="HP23">
            <v>1.0162187291364362</v>
          </cell>
          <cell r="HQ23">
            <v>1.0162187291364362</v>
          </cell>
          <cell r="HR23">
            <v>1.0150615498340527</v>
          </cell>
          <cell r="HS23">
            <v>1.0150615498340527</v>
          </cell>
          <cell r="HT23">
            <v>1.0150615498340527</v>
          </cell>
          <cell r="HU23">
            <v>1.0162187545618964</v>
          </cell>
          <cell r="HV23">
            <v>1.4305058609161345</v>
          </cell>
          <cell r="HW23">
            <v>1.4284126425179817</v>
          </cell>
          <cell r="HX23">
            <v>1.4305041830086809</v>
          </cell>
          <cell r="HY23">
            <v>1.4284106801134444</v>
          </cell>
          <cell r="HZ23">
            <v>1.4254763118370208</v>
          </cell>
          <cell r="IA23">
            <v>1.3630983131553449</v>
          </cell>
          <cell r="IB23">
            <v>1.3630983131553449</v>
          </cell>
          <cell r="IC23">
            <v>1.3630983131553449</v>
          </cell>
          <cell r="ID23">
            <v>1.3630983131553449</v>
          </cell>
          <cell r="IE23">
            <v>1.4625574453320971</v>
          </cell>
        </row>
        <row r="24">
          <cell r="D24" t="str">
            <v>Density</v>
          </cell>
          <cell r="E24">
            <v>75.808323724064422</v>
          </cell>
          <cell r="F24">
            <v>98.855593058513506</v>
          </cell>
          <cell r="G24">
            <v>1009.4201993704222</v>
          </cell>
          <cell r="H24">
            <v>1009.4201993704222</v>
          </cell>
          <cell r="I24">
            <v>76.035884710894351</v>
          </cell>
          <cell r="J24">
            <v>99.873728054698717</v>
          </cell>
          <cell r="K24">
            <v>75.847052227237967</v>
          </cell>
          <cell r="L24">
            <v>723.26792568981784</v>
          </cell>
          <cell r="M24">
            <v>63.540283498326836</v>
          </cell>
          <cell r="N24">
            <v>1009.7074703036562</v>
          </cell>
          <cell r="O24">
            <v>99.714755216413479</v>
          </cell>
          <cell r="P24">
            <v>65.250293223656499</v>
          </cell>
          <cell r="Q24">
            <v>704.70676664779819</v>
          </cell>
          <cell r="R24">
            <v>1009.6071300976906</v>
          </cell>
          <cell r="S24">
            <v>75.815024582412036</v>
          </cell>
          <cell r="T24">
            <v>108.75390537317897</v>
          </cell>
          <cell r="U24">
            <v>108.75390219745276</v>
          </cell>
          <cell r="V24">
            <v>67.94462208248838</v>
          </cell>
          <cell r="W24">
            <v>705.05115266025462</v>
          </cell>
          <cell r="X24">
            <v>75.815035137264701</v>
          </cell>
          <cell r="Y24">
            <v>63.962200857076525</v>
          </cell>
          <cell r="Z24">
            <v>723.27653723984429</v>
          </cell>
          <cell r="AA24">
            <v>64.444777623136218</v>
          </cell>
          <cell r="AB24">
            <v>67.264840065809778</v>
          </cell>
          <cell r="AC24">
            <v>63.32803500952383</v>
          </cell>
          <cell r="AD24">
            <v>467.31154253389468</v>
          </cell>
          <cell r="AE24">
            <v>472.76355968238369</v>
          </cell>
          <cell r="AF24">
            <v>470.48417808233091</v>
          </cell>
          <cell r="AG24">
            <v>619.14354088870994</v>
          </cell>
          <cell r="AH24">
            <v>459.92346276930465</v>
          </cell>
          <cell r="AI24">
            <v>466.25385162083171</v>
          </cell>
          <cell r="AJ24">
            <v>35.539779226140894</v>
          </cell>
          <cell r="AK24">
            <v>18.286270994997995</v>
          </cell>
          <cell r="AL24">
            <v>1009.4208272933314</v>
          </cell>
          <cell r="AM24">
            <v>731.98749007399567</v>
          </cell>
          <cell r="AN24">
            <v>1009.420827680039</v>
          </cell>
          <cell r="AO24">
            <v>729.98709474118596</v>
          </cell>
          <cell r="AP24">
            <v>213.62313858207597</v>
          </cell>
          <cell r="AQ24">
            <v>183.37204245038342</v>
          </cell>
          <cell r="AR24">
            <v>105.1145390970224</v>
          </cell>
          <cell r="AS24">
            <v>44.851585815897202</v>
          </cell>
          <cell r="AT24">
            <v>69.354715399314017</v>
          </cell>
          <cell r="AU24">
            <v>8.6228320836003221</v>
          </cell>
          <cell r="AV24">
            <v>51.087290487889305</v>
          </cell>
          <cell r="AW24">
            <v>41.471963832085464</v>
          </cell>
          <cell r="AX24">
            <v>108.44582337045466</v>
          </cell>
          <cell r="AY24">
            <v>66.058775704562265</v>
          </cell>
          <cell r="AZ24">
            <v>66.058775704562265</v>
          </cell>
          <cell r="BA24">
            <v>66.058775704562265</v>
          </cell>
          <cell r="BB24">
            <v>64.094337933857702</v>
          </cell>
          <cell r="BC24">
            <v>700.7939650608904</v>
          </cell>
          <cell r="BD24">
            <v>1126.1443039482174</v>
          </cell>
          <cell r="BE24">
            <v>63.385532047912172</v>
          </cell>
          <cell r="BF24">
            <v>1116.8821340840991</v>
          </cell>
          <cell r="BG24">
            <v>62.747923380439097</v>
          </cell>
          <cell r="BH24">
            <v>63.385532047912172</v>
          </cell>
          <cell r="BI24">
            <v>63.385532047912172</v>
          </cell>
          <cell r="BJ24">
            <v>1124.7119308205463</v>
          </cell>
          <cell r="BK24">
            <v>61.229820878043178</v>
          </cell>
          <cell r="BL24">
            <v>62.73474409149577</v>
          </cell>
          <cell r="BM24">
            <v>1126.1441682017307</v>
          </cell>
          <cell r="BN24">
            <v>62.096096976590005</v>
          </cell>
          <cell r="BO24">
            <v>425.1566635510697</v>
          </cell>
          <cell r="BP24">
            <v>61.456441070225367</v>
          </cell>
          <cell r="BQ24">
            <v>60.907134771066531</v>
          </cell>
          <cell r="BR24">
            <v>60.907134771066531</v>
          </cell>
          <cell r="BS24">
            <v>60.907134771066531</v>
          </cell>
          <cell r="BT24">
            <v>60.907134771066531</v>
          </cell>
          <cell r="BU24">
            <v>60.907134771066531</v>
          </cell>
          <cell r="BV24">
            <v>60.907134771066531</v>
          </cell>
          <cell r="BW24">
            <v>60.265213867520607</v>
          </cell>
          <cell r="BX24">
            <v>60.265213867520607</v>
          </cell>
          <cell r="BY24">
            <v>67.524099372594847</v>
          </cell>
          <cell r="BZ24">
            <v>67.927506646755575</v>
          </cell>
          <cell r="CA24">
            <v>67.606554004713345</v>
          </cell>
          <cell r="CB24">
            <v>66.626113719700669</v>
          </cell>
          <cell r="CC24">
            <v>619.14279525775908</v>
          </cell>
          <cell r="CD24">
            <v>33.267535979668324</v>
          </cell>
          <cell r="CE24">
            <v>31.138122886754118</v>
          </cell>
          <cell r="CF24">
            <v>594.16506553146917</v>
          </cell>
          <cell r="CG24">
            <v>31.138567230479371</v>
          </cell>
          <cell r="CH24">
            <v>31.138567230479371</v>
          </cell>
          <cell r="CI24">
            <v>31.138567230479371</v>
          </cell>
          <cell r="CJ24">
            <v>30.324696684402117</v>
          </cell>
          <cell r="CK24">
            <v>24.800613363895152</v>
          </cell>
          <cell r="CL24">
            <v>26.180213929104845</v>
          </cell>
          <cell r="CM24">
            <v>29.511480041833959</v>
          </cell>
          <cell r="CN24">
            <v>35.39362264611156</v>
          </cell>
          <cell r="CO24">
            <v>34.780770934664623</v>
          </cell>
          <cell r="CP24">
            <v>34.780770934664623</v>
          </cell>
          <cell r="CQ24">
            <v>34.780770934664623</v>
          </cell>
          <cell r="CR24">
            <v>34.780770934664623</v>
          </cell>
          <cell r="CS24">
            <v>34.780770934664623</v>
          </cell>
          <cell r="CT24">
            <v>34.780770934664623</v>
          </cell>
          <cell r="CU24">
            <v>34.780770934664623</v>
          </cell>
          <cell r="CV24">
            <v>34.780770934664623</v>
          </cell>
          <cell r="CW24">
            <v>34.780770934664623</v>
          </cell>
          <cell r="CX24">
            <v>34.343004658426025</v>
          </cell>
          <cell r="CY24">
            <v>128.87431770512518</v>
          </cell>
          <cell r="CZ24">
            <v>41.471984452331448</v>
          </cell>
          <cell r="DA24">
            <v>34.780943166141384</v>
          </cell>
          <cell r="DB24">
            <v>8.622831463582104</v>
          </cell>
          <cell r="DC24">
            <v>60.031425407426369</v>
          </cell>
          <cell r="DD24">
            <v>71.743314300230026</v>
          </cell>
          <cell r="DE24">
            <v>71.743314300230026</v>
          </cell>
          <cell r="DF24">
            <v>71.743314300230026</v>
          </cell>
          <cell r="DG24">
            <v>70.978192402937012</v>
          </cell>
          <cell r="DH24">
            <v>67.927772561070114</v>
          </cell>
          <cell r="DI24">
            <v>8.622831463582104</v>
          </cell>
          <cell r="DJ24">
            <v>8.622831463582104</v>
          </cell>
          <cell r="DK24">
            <v>8.622831463582104</v>
          </cell>
          <cell r="DL24">
            <v>8.622831463582104</v>
          </cell>
          <cell r="DM24">
            <v>11.77768926288098</v>
          </cell>
          <cell r="DN24">
            <v>695.87092708350974</v>
          </cell>
          <cell r="DO24">
            <v>8.5300006299945768</v>
          </cell>
          <cell r="DP24">
            <v>466.25385162083171</v>
          </cell>
          <cell r="DQ24">
            <v>466.25385162083171</v>
          </cell>
          <cell r="DR24">
            <v>731.98749007399567</v>
          </cell>
          <cell r="DS24">
            <v>731.98749007399567</v>
          </cell>
          <cell r="DT24">
            <v>731.98749007399567</v>
          </cell>
          <cell r="DU24">
            <v>731.98749007399567</v>
          </cell>
          <cell r="DV24">
            <v>1009.4208272933314</v>
          </cell>
          <cell r="DW24">
            <v>1009.4208272933314</v>
          </cell>
          <cell r="DX24">
            <v>1009.420827680039</v>
          </cell>
          <cell r="DY24">
            <v>1009.420827680039</v>
          </cell>
          <cell r="DZ24">
            <v>1009.4208281288641</v>
          </cell>
          <cell r="EA24">
            <v>729.98709474118596</v>
          </cell>
          <cell r="EB24">
            <v>729.98709474118596</v>
          </cell>
          <cell r="EC24">
            <v>729.98709474118596</v>
          </cell>
          <cell r="ED24">
            <v>729.98709474118596</v>
          </cell>
          <cell r="EE24">
            <v>527.40604777372801</v>
          </cell>
          <cell r="EF24">
            <v>12.291877469725527</v>
          </cell>
          <cell r="EG24">
            <v>625.07331648003048</v>
          </cell>
          <cell r="EH24">
            <v>11.086990686296881</v>
          </cell>
          <cell r="EI24">
            <v>8.9251182915137868</v>
          </cell>
          <cell r="EJ24">
            <v>8.9251182915137868</v>
          </cell>
          <cell r="EK24">
            <v>8.9251182915137868</v>
          </cell>
          <cell r="EL24">
            <v>8.9251182915137868</v>
          </cell>
          <cell r="EM24">
            <v>8.9251182915137868</v>
          </cell>
          <cell r="EN24">
            <v>689.80622396028673</v>
          </cell>
          <cell r="EO24">
            <v>735.08047408361119</v>
          </cell>
          <cell r="EP24">
            <v>744.55641276425604</v>
          </cell>
          <cell r="EQ24">
            <v>625.07316683612373</v>
          </cell>
          <cell r="ER24">
            <v>744.14111460841082</v>
          </cell>
          <cell r="ES24">
            <v>744.14111460841082</v>
          </cell>
          <cell r="ET24">
            <v>744.14111460841082</v>
          </cell>
          <cell r="EU24">
            <v>8.3367095303430201</v>
          </cell>
          <cell r="EV24">
            <v>7.4012712183508782</v>
          </cell>
          <cell r="EW24">
            <v>665.51471676385063</v>
          </cell>
          <cell r="EX24">
            <v>665.76867051042666</v>
          </cell>
          <cell r="EY24">
            <v>665.64788105191712</v>
          </cell>
          <cell r="EZ24">
            <v>665.64788105191712</v>
          </cell>
          <cell r="FA24">
            <v>665.64788105191712</v>
          </cell>
          <cell r="FB24">
            <v>24.718084138788374</v>
          </cell>
          <cell r="FC24">
            <v>23.13605143038798</v>
          </cell>
          <cell r="FD24">
            <v>29.732990445345415</v>
          </cell>
          <cell r="FE24">
            <v>25.494194949209653</v>
          </cell>
          <cell r="FF24">
            <v>569.37370464296316</v>
          </cell>
          <cell r="FG24">
            <v>75.533129141200462</v>
          </cell>
          <cell r="FH24">
            <v>129.82263975912824</v>
          </cell>
          <cell r="FI24">
            <v>108.44567485684426</v>
          </cell>
          <cell r="FJ24">
            <v>379.23668400402266</v>
          </cell>
          <cell r="FK24">
            <v>108.44567485684426</v>
          </cell>
          <cell r="FL24">
            <v>108.44567485684426</v>
          </cell>
          <cell r="FM24">
            <v>379.23668400402266</v>
          </cell>
          <cell r="FN24">
            <v>34.779107358651267</v>
          </cell>
          <cell r="FO24">
            <v>569.37370464296316</v>
          </cell>
          <cell r="FP24">
            <v>174.49729596666103</v>
          </cell>
          <cell r="FQ24">
            <v>569.37370464296316</v>
          </cell>
          <cell r="FR24">
            <v>379.23668400402266</v>
          </cell>
          <cell r="FS24">
            <v>34.779107358651267</v>
          </cell>
          <cell r="FT24">
            <v>34.779107358651267</v>
          </cell>
          <cell r="FU24">
            <v>174.49729596666103</v>
          </cell>
          <cell r="FV24">
            <v>174.49729596666103</v>
          </cell>
          <cell r="FW24">
            <v>665.64788105191712</v>
          </cell>
          <cell r="FX24">
            <v>665.64788105191712</v>
          </cell>
          <cell r="FY24">
            <v>41.471984452331448</v>
          </cell>
          <cell r="FZ24">
            <v>41.471984452331448</v>
          </cell>
          <cell r="GA24">
            <v>41.471984452331448</v>
          </cell>
          <cell r="GB24">
            <v>41.471984452331448</v>
          </cell>
          <cell r="GC24">
            <v>459.92341598001354</v>
          </cell>
          <cell r="GD24">
            <v>459.92341598001354</v>
          </cell>
          <cell r="GE24">
            <v>459.92341598001354</v>
          </cell>
          <cell r="GF24">
            <v>619.14279525775908</v>
          </cell>
          <cell r="GG24">
            <v>619.14279525775908</v>
          </cell>
          <cell r="GH24">
            <v>66.626113719700669</v>
          </cell>
          <cell r="GI24">
            <v>66.626113719700669</v>
          </cell>
          <cell r="GJ24">
            <v>28.738151678540422</v>
          </cell>
          <cell r="GK24">
            <v>33.267535979668395</v>
          </cell>
          <cell r="GL24">
            <v>704.70676664783832</v>
          </cell>
          <cell r="GM24">
            <v>704.70676664779819</v>
          </cell>
          <cell r="GN24">
            <v>51.087996757812448</v>
          </cell>
          <cell r="GO24">
            <v>35.539779226140894</v>
          </cell>
          <cell r="GP24">
            <v>35.539779226140894</v>
          </cell>
          <cell r="GQ24">
            <v>62.096307837529366</v>
          </cell>
          <cell r="GR24">
            <v>1129.8874756206794</v>
          </cell>
          <cell r="GS24">
            <v>60.907134771066531</v>
          </cell>
          <cell r="GT24">
            <v>1126.1442413204143</v>
          </cell>
          <cell r="GU24">
            <v>63.385577960874315</v>
          </cell>
          <cell r="GV24">
            <v>64.094309169712176</v>
          </cell>
          <cell r="GW24">
            <v>1116.882200288898</v>
          </cell>
          <cell r="GX24">
            <v>527.40604777372801</v>
          </cell>
          <cell r="GY24">
            <v>12.29189063011408</v>
          </cell>
          <cell r="GZ24">
            <v>19.361477050144931</v>
          </cell>
          <cell r="HA24">
            <v>632.12387787863383</v>
          </cell>
          <cell r="HB24">
            <v>625.07331648860588</v>
          </cell>
          <cell r="HC24">
            <v>900.47081744692741</v>
          </cell>
          <cell r="HD24">
            <v>900.31613195382897</v>
          </cell>
          <cell r="HE24">
            <v>900.47081744692741</v>
          </cell>
          <cell r="HF24">
            <v>864.96560034780168</v>
          </cell>
          <cell r="HG24">
            <v>54.156978251535222</v>
          </cell>
          <cell r="HH24">
            <v>864.965600108275</v>
          </cell>
          <cell r="HI24">
            <v>864.965600108275</v>
          </cell>
          <cell r="HJ24">
            <v>900.47013361158656</v>
          </cell>
          <cell r="HK24">
            <v>900.47082207601636</v>
          </cell>
          <cell r="HL24">
            <v>864.965600108275</v>
          </cell>
          <cell r="HM24">
            <v>864.965600108275</v>
          </cell>
          <cell r="HN24">
            <v>900.47082207601636</v>
          </cell>
          <cell r="HO24">
            <v>900.47082207601636</v>
          </cell>
          <cell r="HP24">
            <v>900.47013361158656</v>
          </cell>
          <cell r="HQ24">
            <v>900.47013361158656</v>
          </cell>
          <cell r="HR24">
            <v>864.965600108275</v>
          </cell>
          <cell r="HS24">
            <v>864.965600108275</v>
          </cell>
          <cell r="HT24">
            <v>864.965600108275</v>
          </cell>
          <cell r="HU24">
            <v>900.47080587268727</v>
          </cell>
          <cell r="HV24">
            <v>27.956707989167928</v>
          </cell>
          <cell r="HW24">
            <v>27.519814463281627</v>
          </cell>
          <cell r="HX24">
            <v>27.956737491845995</v>
          </cell>
          <cell r="HY24">
            <v>27.519814805299152</v>
          </cell>
          <cell r="HZ24">
            <v>26.908374407821608</v>
          </cell>
          <cell r="IA24">
            <v>22.68155496236999</v>
          </cell>
          <cell r="IB24">
            <v>22.68155496236999</v>
          </cell>
          <cell r="IC24">
            <v>22.68155496236999</v>
          </cell>
          <cell r="ID24">
            <v>22.68155496236999</v>
          </cell>
          <cell r="IE24">
            <v>34.780770934664631</v>
          </cell>
        </row>
        <row r="25">
          <cell r="D25" t="str">
            <v>BulkDensityStd</v>
          </cell>
          <cell r="E25">
            <v>364.61611289409615</v>
          </cell>
          <cell r="F25">
            <v>408.87288780308626</v>
          </cell>
          <cell r="G25">
            <v>997.98602294921886</v>
          </cell>
          <cell r="H25">
            <v>997.98602294921886</v>
          </cell>
          <cell r="I25">
            <v>364.86476818876571</v>
          </cell>
          <cell r="J25">
            <v>411.29634885931227</v>
          </cell>
          <cell r="K25">
            <v>364.86476818876571</v>
          </cell>
          <cell r="L25">
            <v>707.41694277153317</v>
          </cell>
          <cell r="M25">
            <v>330.2386660521841</v>
          </cell>
          <cell r="N25">
            <v>997.63310041647026</v>
          </cell>
          <cell r="O25">
            <v>411.29634885931227</v>
          </cell>
          <cell r="P25">
            <v>328.85091380223798</v>
          </cell>
          <cell r="Q25">
            <v>693.41523836730607</v>
          </cell>
          <cell r="R25">
            <v>997.7540235741252</v>
          </cell>
          <cell r="S25">
            <v>364.75613854245199</v>
          </cell>
          <cell r="T25">
            <v>428.0624198954759</v>
          </cell>
          <cell r="U25">
            <v>428.0624198954759</v>
          </cell>
          <cell r="V25">
            <v>337.89742104733074</v>
          </cell>
          <cell r="W25">
            <v>693.75615869905255</v>
          </cell>
          <cell r="X25">
            <v>364.75613854245194</v>
          </cell>
          <cell r="Y25">
            <v>332.87755628477095</v>
          </cell>
          <cell r="Z25">
            <v>707.42350358786894</v>
          </cell>
          <cell r="AA25">
            <v>334.34822339150395</v>
          </cell>
          <cell r="AB25">
            <v>337.89742104733074</v>
          </cell>
          <cell r="AC25">
            <v>332.87755628477095</v>
          </cell>
          <cell r="AD25">
            <v>693.75615869905255</v>
          </cell>
          <cell r="AE25">
            <v>707.42350358786894</v>
          </cell>
          <cell r="AF25">
            <v>699.19801525630646</v>
          </cell>
          <cell r="AG25">
            <v>596.64732709562804</v>
          </cell>
          <cell r="AH25">
            <v>689.44613693848476</v>
          </cell>
          <cell r="AI25">
            <v>696.02743963631895</v>
          </cell>
          <cell r="AJ25">
            <v>335.61416432163622</v>
          </cell>
          <cell r="AK25">
            <v>335.61416432163622</v>
          </cell>
          <cell r="AL25">
            <v>997.73574714682184</v>
          </cell>
          <cell r="AM25">
            <v>719.28611585781653</v>
          </cell>
          <cell r="AN25">
            <v>997.73574666743423</v>
          </cell>
          <cell r="AO25">
            <v>717.29020894807036</v>
          </cell>
          <cell r="AP25">
            <v>717.29020894807036</v>
          </cell>
          <cell r="AQ25">
            <v>717.29020894807036</v>
          </cell>
          <cell r="AR25">
            <v>717.29020894807036</v>
          </cell>
          <cell r="AS25">
            <v>530.59593699591994</v>
          </cell>
          <cell r="AT25">
            <v>672.16181899091976</v>
          </cell>
          <cell r="AU25">
            <v>326.74483429475606</v>
          </cell>
          <cell r="AV25">
            <v>539.61930621788076</v>
          </cell>
          <cell r="AW25">
            <v>524.54961232638618</v>
          </cell>
          <cell r="AX25">
            <v>413.73663570193332</v>
          </cell>
          <cell r="AY25">
            <v>338.57346543938638</v>
          </cell>
          <cell r="AZ25">
            <v>338.57346543938638</v>
          </cell>
          <cell r="BA25">
            <v>338.57346543938638</v>
          </cell>
          <cell r="BB25">
            <v>334.18616853882554</v>
          </cell>
          <cell r="BC25">
            <v>689.44613693848498</v>
          </cell>
          <cell r="BD25">
            <v>1128.4351988632814</v>
          </cell>
          <cell r="BE25">
            <v>334.02565363109989</v>
          </cell>
          <cell r="BF25">
            <v>1111.7756422211012</v>
          </cell>
          <cell r="BG25">
            <v>334.02565363109989</v>
          </cell>
          <cell r="BH25">
            <v>334.02565363109989</v>
          </cell>
          <cell r="BI25">
            <v>334.02565363109989</v>
          </cell>
          <cell r="BJ25">
            <v>1128.4351988632814</v>
          </cell>
          <cell r="BK25">
            <v>334.02565363109989</v>
          </cell>
          <cell r="BL25">
            <v>334.02565363109983</v>
          </cell>
          <cell r="BM25">
            <v>1128.4351988632814</v>
          </cell>
          <cell r="BN25">
            <v>334.02565363109983</v>
          </cell>
          <cell r="BO25">
            <v>1115.03892970538</v>
          </cell>
          <cell r="BP25">
            <v>334.02539655730783</v>
          </cell>
          <cell r="BQ25">
            <v>334.02539655730783</v>
          </cell>
          <cell r="BR25">
            <v>334.02539655730783</v>
          </cell>
          <cell r="BS25">
            <v>334.02539655730783</v>
          </cell>
          <cell r="BT25">
            <v>334.02539655730783</v>
          </cell>
          <cell r="BU25">
            <v>334.02539655730783</v>
          </cell>
          <cell r="BV25">
            <v>334.02539655730783</v>
          </cell>
          <cell r="BW25">
            <v>334.02539655730783</v>
          </cell>
          <cell r="BX25">
            <v>334.02539655730783</v>
          </cell>
          <cell r="BY25">
            <v>334.02539655730783</v>
          </cell>
          <cell r="BZ25">
            <v>334.02539655730783</v>
          </cell>
          <cell r="CA25">
            <v>334.02538425985199</v>
          </cell>
          <cell r="CB25">
            <v>332.91093182661081</v>
          </cell>
          <cell r="CC25">
            <v>596.64735073568602</v>
          </cell>
          <cell r="CD25">
            <v>332.91093182661086</v>
          </cell>
          <cell r="CE25">
            <v>326.74203193764043</v>
          </cell>
          <cell r="CF25">
            <v>524.54960384588583</v>
          </cell>
          <cell r="CG25">
            <v>326.74190325150948</v>
          </cell>
          <cell r="CH25">
            <v>326.74190325150948</v>
          </cell>
          <cell r="CI25">
            <v>326.74190325150948</v>
          </cell>
          <cell r="CJ25">
            <v>326.74190325150948</v>
          </cell>
          <cell r="CK25">
            <v>326.74190325150948</v>
          </cell>
          <cell r="CL25">
            <v>326.74190325150954</v>
          </cell>
          <cell r="CM25">
            <v>326.74190325150948</v>
          </cell>
          <cell r="CN25">
            <v>326.74190325150954</v>
          </cell>
          <cell r="CO25">
            <v>326.74190325150954</v>
          </cell>
          <cell r="CP25">
            <v>326.74190325150954</v>
          </cell>
          <cell r="CQ25">
            <v>326.74190325150954</v>
          </cell>
          <cell r="CR25">
            <v>326.74190325150954</v>
          </cell>
          <cell r="CS25">
            <v>326.74190325150954</v>
          </cell>
          <cell r="CT25">
            <v>326.74190325150954</v>
          </cell>
          <cell r="CU25">
            <v>326.74190325150954</v>
          </cell>
          <cell r="CV25">
            <v>326.74190325150954</v>
          </cell>
          <cell r="CW25">
            <v>326.74190325150954</v>
          </cell>
          <cell r="CX25">
            <v>326.74190325150954</v>
          </cell>
          <cell r="CY25">
            <v>524.54960384588583</v>
          </cell>
          <cell r="CZ25">
            <v>524.54960384588583</v>
          </cell>
          <cell r="DA25">
            <v>326.74483460596861</v>
          </cell>
          <cell r="DB25">
            <v>326.74483460596861</v>
          </cell>
          <cell r="DC25">
            <v>326.74190325150954</v>
          </cell>
          <cell r="DD25">
            <v>326.74190325150954</v>
          </cell>
          <cell r="DE25">
            <v>326.74190325150954</v>
          </cell>
          <cell r="DF25">
            <v>326.74190325150954</v>
          </cell>
          <cell r="DG25">
            <v>326.74190325150954</v>
          </cell>
          <cell r="DH25">
            <v>334.02533666488728</v>
          </cell>
          <cell r="DI25">
            <v>326.74483460596861</v>
          </cell>
          <cell r="DJ25">
            <v>326.74483460596861</v>
          </cell>
          <cell r="DK25">
            <v>326.74483460596861</v>
          </cell>
          <cell r="DL25">
            <v>326.74483460596861</v>
          </cell>
          <cell r="DM25">
            <v>459.35006530074276</v>
          </cell>
          <cell r="DN25">
            <v>740.82652711524497</v>
          </cell>
          <cell r="DO25">
            <v>459.35006530074276</v>
          </cell>
          <cell r="DP25">
            <v>696.02743963631895</v>
          </cell>
          <cell r="DQ25">
            <v>696.02743963631895</v>
          </cell>
          <cell r="DR25">
            <v>719.28611585781653</v>
          </cell>
          <cell r="DS25">
            <v>719.28611585781653</v>
          </cell>
          <cell r="DT25">
            <v>719.28611585781653</v>
          </cell>
          <cell r="DU25">
            <v>719.28611585781653</v>
          </cell>
          <cell r="DV25">
            <v>997.73574714682184</v>
          </cell>
          <cell r="DW25">
            <v>997.73574714682184</v>
          </cell>
          <cell r="DX25">
            <v>997.73574666743423</v>
          </cell>
          <cell r="DY25">
            <v>997.73574666743423</v>
          </cell>
          <cell r="DZ25">
            <v>997.73574678728107</v>
          </cell>
          <cell r="EA25">
            <v>717.29020894807036</v>
          </cell>
          <cell r="EB25">
            <v>717.29020894807036</v>
          </cell>
          <cell r="EC25">
            <v>717.29020894807036</v>
          </cell>
          <cell r="ED25">
            <v>717.29020894807036</v>
          </cell>
          <cell r="EE25">
            <v>740.82652711524497</v>
          </cell>
          <cell r="EF25">
            <v>508.16532015778938</v>
          </cell>
          <cell r="EG25">
            <v>758.53761165505171</v>
          </cell>
          <cell r="EH25">
            <v>508.16532015778938</v>
          </cell>
          <cell r="EI25">
            <v>468.12789356170731</v>
          </cell>
          <cell r="EJ25">
            <v>468.12789356170731</v>
          </cell>
          <cell r="EK25">
            <v>468.12789356170731</v>
          </cell>
          <cell r="EL25">
            <v>468.12789356170731</v>
          </cell>
          <cell r="EM25">
            <v>468.12789356170731</v>
          </cell>
          <cell r="EN25">
            <v>758.53759049049233</v>
          </cell>
          <cell r="EO25">
            <v>758.53759049049233</v>
          </cell>
          <cell r="EP25">
            <v>758.53759049049233</v>
          </cell>
          <cell r="EQ25">
            <v>758.53759049049233</v>
          </cell>
          <cell r="ER25">
            <v>758.53759049049233</v>
          </cell>
          <cell r="ES25">
            <v>758.53759049049233</v>
          </cell>
          <cell r="ET25">
            <v>758.53759049049233</v>
          </cell>
          <cell r="EU25">
            <v>468.12789356170731</v>
          </cell>
          <cell r="EV25">
            <v>464.10935393358886</v>
          </cell>
          <cell r="EW25">
            <v>688.23258707426976</v>
          </cell>
          <cell r="EX25">
            <v>688.23258707426976</v>
          </cell>
          <cell r="EY25">
            <v>688.23258707426976</v>
          </cell>
          <cell r="EZ25">
            <v>688.23258707426976</v>
          </cell>
          <cell r="FA25">
            <v>688.23258707426976</v>
          </cell>
          <cell r="FB25">
            <v>464.10935393358886</v>
          </cell>
          <cell r="FC25">
            <v>445.07223246360422</v>
          </cell>
          <cell r="FD25">
            <v>445.07223246360422</v>
          </cell>
          <cell r="FE25">
            <v>429.33878609833141</v>
          </cell>
          <cell r="FF25">
            <v>598.58064349027393</v>
          </cell>
          <cell r="FG25">
            <v>429.33878609833141</v>
          </cell>
          <cell r="FH25">
            <v>429.33878609833141</v>
          </cell>
          <cell r="FI25">
            <v>413.73658329006412</v>
          </cell>
          <cell r="FJ25">
            <v>494.91762118821543</v>
          </cell>
          <cell r="FK25">
            <v>413.73658329006412</v>
          </cell>
          <cell r="FL25">
            <v>413.73658329006412</v>
          </cell>
          <cell r="FM25">
            <v>494.91762118821543</v>
          </cell>
          <cell r="FN25">
            <v>494.91762118821543</v>
          </cell>
          <cell r="FO25">
            <v>598.58064349027393</v>
          </cell>
          <cell r="FP25">
            <v>598.58064349027393</v>
          </cell>
          <cell r="FQ25">
            <v>598.58064349027393</v>
          </cell>
          <cell r="FR25">
            <v>494.91762118821543</v>
          </cell>
          <cell r="FS25">
            <v>494.91762118821543</v>
          </cell>
          <cell r="FT25">
            <v>494.91762118821543</v>
          </cell>
          <cell r="FU25">
            <v>598.58064349027393</v>
          </cell>
          <cell r="FV25">
            <v>598.58064349027393</v>
          </cell>
          <cell r="FW25">
            <v>688.23258707426976</v>
          </cell>
          <cell r="FX25">
            <v>688.23258707426976</v>
          </cell>
          <cell r="FY25">
            <v>524.54960384588583</v>
          </cell>
          <cell r="FZ25">
            <v>524.54960384588583</v>
          </cell>
          <cell r="GA25">
            <v>524.54960384588583</v>
          </cell>
          <cell r="GB25">
            <v>524.54960384588583</v>
          </cell>
          <cell r="GC25">
            <v>689.44613693848498</v>
          </cell>
          <cell r="GD25">
            <v>689.44613693848498</v>
          </cell>
          <cell r="GE25">
            <v>689.44613693848498</v>
          </cell>
          <cell r="GF25">
            <v>596.64735073568602</v>
          </cell>
          <cell r="GG25">
            <v>596.64735073568602</v>
          </cell>
          <cell r="GH25">
            <v>332.91093182661081</v>
          </cell>
          <cell r="GI25">
            <v>332.91093182661081</v>
          </cell>
          <cell r="GJ25">
            <v>332.91093182661081</v>
          </cell>
          <cell r="GK25">
            <v>332.91093182661081</v>
          </cell>
          <cell r="GL25">
            <v>693.4152383672797</v>
          </cell>
          <cell r="GM25">
            <v>693.41523836730607</v>
          </cell>
          <cell r="GN25">
            <v>539.61949687917456</v>
          </cell>
          <cell r="GO25">
            <v>335.61416432163622</v>
          </cell>
          <cell r="GP25">
            <v>335.61416432163622</v>
          </cell>
          <cell r="GQ25">
            <v>334.02539655730783</v>
          </cell>
          <cell r="GR25">
            <v>1128.449951171875</v>
          </cell>
          <cell r="GS25">
            <v>334.02539655730783</v>
          </cell>
          <cell r="GT25">
            <v>1128.4351988632814</v>
          </cell>
          <cell r="GU25">
            <v>334.02565363109989</v>
          </cell>
          <cell r="GV25">
            <v>334.18616853882554</v>
          </cell>
          <cell r="GW25">
            <v>1111.7756422211012</v>
          </cell>
          <cell r="GX25">
            <v>740.82652711524497</v>
          </cell>
          <cell r="GY25">
            <v>508.16532015778938</v>
          </cell>
          <cell r="GZ25">
            <v>635.85431738973466</v>
          </cell>
          <cell r="HA25">
            <v>725.06334075437962</v>
          </cell>
          <cell r="HB25">
            <v>758.53761165505171</v>
          </cell>
          <cell r="HC25">
            <v>1010.0000000000001</v>
          </cell>
          <cell r="HD25">
            <v>1010.0000000000001</v>
          </cell>
          <cell r="HE25">
            <v>1010.0000000000001</v>
          </cell>
          <cell r="HF25">
            <v>1010.0000000000001</v>
          </cell>
          <cell r="HG25">
            <v>1010.0000000000001</v>
          </cell>
          <cell r="HH25">
            <v>1010.0000000000001</v>
          </cell>
          <cell r="HI25">
            <v>1010.0000000000001</v>
          </cell>
          <cell r="HJ25">
            <v>1010.0000000000001</v>
          </cell>
          <cell r="HK25">
            <v>1010.0000000000001</v>
          </cell>
          <cell r="HL25">
            <v>1010.0000000000001</v>
          </cell>
          <cell r="HM25">
            <v>1010.0000000000001</v>
          </cell>
          <cell r="HN25">
            <v>1010.0000000000001</v>
          </cell>
          <cell r="HO25">
            <v>1010.0000000000001</v>
          </cell>
          <cell r="HP25">
            <v>1010.0000000000001</v>
          </cell>
          <cell r="HQ25">
            <v>1010.0000000000001</v>
          </cell>
          <cell r="HR25">
            <v>1010.0000000000001</v>
          </cell>
          <cell r="HS25">
            <v>1010.0000000000001</v>
          </cell>
          <cell r="HT25">
            <v>1010.0000000000001</v>
          </cell>
          <cell r="HU25">
            <v>1010.0000000000001</v>
          </cell>
          <cell r="HV25">
            <v>326.74190325150954</v>
          </cell>
          <cell r="HW25">
            <v>326.74190325150954</v>
          </cell>
          <cell r="HX25">
            <v>326.74346383036914</v>
          </cell>
          <cell r="HY25">
            <v>326.74190770391971</v>
          </cell>
          <cell r="HZ25">
            <v>326.74190325150954</v>
          </cell>
          <cell r="IA25">
            <v>326.74190325150954</v>
          </cell>
          <cell r="IB25">
            <v>326.74190325150954</v>
          </cell>
          <cell r="IC25">
            <v>326.74190325150954</v>
          </cell>
          <cell r="ID25">
            <v>326.74190325150954</v>
          </cell>
          <cell r="IE25">
            <v>326.74190325150954</v>
          </cell>
        </row>
        <row r="26">
          <cell r="D26" t="str">
            <v>DensityStdAPI</v>
          </cell>
          <cell r="E26">
            <v>256.19674734878919</v>
          </cell>
          <cell r="F26">
            <v>214.23209722841636</v>
          </cell>
          <cell r="G26">
            <v>10.145752294461687</v>
          </cell>
          <cell r="H26">
            <v>10.145752294461687</v>
          </cell>
          <cell r="I26">
            <v>255.93253206312875</v>
          </cell>
          <cell r="J26">
            <v>212.19495715692256</v>
          </cell>
          <cell r="K26">
            <v>255.93253206312875</v>
          </cell>
          <cell r="L26">
            <v>68.326258678757256</v>
          </cell>
          <cell r="M26">
            <v>296.55551115465778</v>
          </cell>
          <cell r="N26">
            <v>10.195860874090783</v>
          </cell>
          <cell r="O26">
            <v>212.19495715692256</v>
          </cell>
          <cell r="P26">
            <v>298.3619072258694</v>
          </cell>
          <cell r="Q26">
            <v>72.361226547087398</v>
          </cell>
          <cell r="R26">
            <v>10.178687993281784</v>
          </cell>
          <cell r="S26">
            <v>256.04791506695318</v>
          </cell>
          <cell r="T26">
            <v>198.73333614410097</v>
          </cell>
          <cell r="U26">
            <v>198.73333614410097</v>
          </cell>
          <cell r="V26">
            <v>286.85324034686562</v>
          </cell>
          <cell r="W26">
            <v>72.261046626357029</v>
          </cell>
          <cell r="X26">
            <v>256.04791506695324</v>
          </cell>
          <cell r="Y26">
            <v>293.16209671122607</v>
          </cell>
          <cell r="Z26">
            <v>68.324405441798604</v>
          </cell>
          <cell r="AA26">
            <v>291.29417418789274</v>
          </cell>
          <cell r="AB26">
            <v>286.85324034686562</v>
          </cell>
          <cell r="AC26">
            <v>293.16209671122607</v>
          </cell>
          <cell r="AD26">
            <v>72.261046626357029</v>
          </cell>
          <cell r="AE26">
            <v>68.324405441798604</v>
          </cell>
          <cell r="AF26">
            <v>70.675174865422349</v>
          </cell>
          <cell r="AG26">
            <v>105.42468662872827</v>
          </cell>
          <cell r="AH26">
            <v>73.534843806243231</v>
          </cell>
          <cell r="AI26">
            <v>71.596132350561078</v>
          </cell>
          <cell r="AJ26">
            <v>289.6993891429654</v>
          </cell>
          <cell r="AK26">
            <v>289.6993891429654</v>
          </cell>
          <cell r="AL26">
            <v>10.181283249840391</v>
          </cell>
          <cell r="AM26">
            <v>65.028860885093394</v>
          </cell>
          <cell r="AN26">
            <v>10.18128331791479</v>
          </cell>
          <cell r="AO26">
            <v>65.575715291457527</v>
          </cell>
          <cell r="AP26">
            <v>65.575715291457527</v>
          </cell>
          <cell r="AQ26">
            <v>65.575715291457527</v>
          </cell>
          <cell r="AR26">
            <v>65.575715291457527</v>
          </cell>
          <cell r="AS26">
            <v>134.91832540283286</v>
          </cell>
          <cell r="AT26">
            <v>78.807216217988781</v>
          </cell>
          <cell r="AU26">
            <v>301.13264224241385</v>
          </cell>
          <cell r="AV26">
            <v>130.46334966362974</v>
          </cell>
          <cell r="AW26">
            <v>137.98924883018009</v>
          </cell>
          <cell r="AX26">
            <v>210.16778767408886</v>
          </cell>
          <cell r="AY26">
            <v>286.01789620178391</v>
          </cell>
          <cell r="AZ26">
            <v>286.01789620178391</v>
          </cell>
          <cell r="BA26">
            <v>286.01789620178391</v>
          </cell>
          <cell r="BB26">
            <v>291.49919717825435</v>
          </cell>
          <cell r="BC26">
            <v>73.534843806243146</v>
          </cell>
          <cell r="BD26">
            <v>-6.2287561196263965</v>
          </cell>
          <cell r="BE26">
            <v>291.70246802396633</v>
          </cell>
          <cell r="BF26">
            <v>-4.351611753617334</v>
          </cell>
          <cell r="BG26">
            <v>291.70246802396633</v>
          </cell>
          <cell r="BH26">
            <v>291.70246802396633</v>
          </cell>
          <cell r="BI26">
            <v>291.70246802396633</v>
          </cell>
          <cell r="BJ26">
            <v>-6.2287561196263965</v>
          </cell>
          <cell r="BK26">
            <v>291.70246802396633</v>
          </cell>
          <cell r="BL26">
            <v>291.70246802396639</v>
          </cell>
          <cell r="BM26">
            <v>-6.2287561196263965</v>
          </cell>
          <cell r="BN26">
            <v>291.70246802396639</v>
          </cell>
          <cell r="BO26">
            <v>-4.7237258860990465</v>
          </cell>
          <cell r="BP26">
            <v>291.7027937305275</v>
          </cell>
          <cell r="BQ26">
            <v>291.7027937305275</v>
          </cell>
          <cell r="BR26">
            <v>291.7027937305275</v>
          </cell>
          <cell r="BS26">
            <v>291.7027937305275</v>
          </cell>
          <cell r="BT26">
            <v>291.7027937305275</v>
          </cell>
          <cell r="BU26">
            <v>291.7027937305275</v>
          </cell>
          <cell r="BV26">
            <v>291.7027937305275</v>
          </cell>
          <cell r="BW26">
            <v>291.7027937305275</v>
          </cell>
          <cell r="BX26">
            <v>291.7027937305275</v>
          </cell>
          <cell r="BY26">
            <v>291.7027937305275</v>
          </cell>
          <cell r="BZ26">
            <v>291.7027937305275</v>
          </cell>
          <cell r="CA26">
            <v>291.7028093111328</v>
          </cell>
          <cell r="CB26">
            <v>293.11952277861644</v>
          </cell>
          <cell r="CC26">
            <v>105.42467724141878</v>
          </cell>
          <cell r="CD26">
            <v>293.11952277861639</v>
          </cell>
          <cell r="CE26">
            <v>301.13635278787461</v>
          </cell>
          <cell r="CF26">
            <v>137.98925318706773</v>
          </cell>
          <cell r="CG26">
            <v>301.13652318015608</v>
          </cell>
          <cell r="CH26">
            <v>301.13652318015608</v>
          </cell>
          <cell r="CI26">
            <v>301.13652318015608</v>
          </cell>
          <cell r="CJ26">
            <v>301.13652318015608</v>
          </cell>
          <cell r="CK26">
            <v>301.13652318015608</v>
          </cell>
          <cell r="CL26">
            <v>301.13652318015602</v>
          </cell>
          <cell r="CM26">
            <v>301.13652318015608</v>
          </cell>
          <cell r="CN26">
            <v>301.13652318015602</v>
          </cell>
          <cell r="CO26">
            <v>301.13652318015602</v>
          </cell>
          <cell r="CP26">
            <v>301.13652318015602</v>
          </cell>
          <cell r="CQ26">
            <v>301.13652318015602</v>
          </cell>
          <cell r="CR26">
            <v>301.13652318015602</v>
          </cell>
          <cell r="CS26">
            <v>301.13652318015602</v>
          </cell>
          <cell r="CT26">
            <v>301.13652318015602</v>
          </cell>
          <cell r="CU26">
            <v>301.13652318015602</v>
          </cell>
          <cell r="CV26">
            <v>301.13652318015602</v>
          </cell>
          <cell r="CW26">
            <v>301.13652318015602</v>
          </cell>
          <cell r="CX26">
            <v>301.13652318015602</v>
          </cell>
          <cell r="CY26">
            <v>137.98925318706773</v>
          </cell>
          <cell r="CZ26">
            <v>137.98925318706773</v>
          </cell>
          <cell r="DA26">
            <v>301.13264183034704</v>
          </cell>
          <cell r="DB26">
            <v>301.13264183034704</v>
          </cell>
          <cell r="DC26">
            <v>301.13652318015602</v>
          </cell>
          <cell r="DD26">
            <v>301.13652318015602</v>
          </cell>
          <cell r="DE26">
            <v>301.13652318015602</v>
          </cell>
          <cell r="DF26">
            <v>301.13652318015602</v>
          </cell>
          <cell r="DG26">
            <v>301.13652318015602</v>
          </cell>
          <cell r="DH26">
            <v>291.70286961291401</v>
          </cell>
          <cell r="DI26">
            <v>301.13264183034704</v>
          </cell>
          <cell r="DJ26">
            <v>301.13264183034704</v>
          </cell>
          <cell r="DK26">
            <v>301.13264183034704</v>
          </cell>
          <cell r="DL26">
            <v>301.13264183034704</v>
          </cell>
          <cell r="DM26">
            <v>176.24020007474991</v>
          </cell>
          <cell r="DN26">
            <v>59.314550810502482</v>
          </cell>
          <cell r="DO26">
            <v>176.24020007474991</v>
          </cell>
          <cell r="DP26">
            <v>71.596132350561078</v>
          </cell>
          <cell r="DQ26">
            <v>71.596132350561078</v>
          </cell>
          <cell r="DR26">
            <v>65.028860885093394</v>
          </cell>
          <cell r="DS26">
            <v>65.028860885093394</v>
          </cell>
          <cell r="DT26">
            <v>65.028860885093394</v>
          </cell>
          <cell r="DU26">
            <v>65.028860885093394</v>
          </cell>
          <cell r="DV26">
            <v>10.181283249840391</v>
          </cell>
          <cell r="DW26">
            <v>10.181283249840391</v>
          </cell>
          <cell r="DX26">
            <v>10.18128331791479</v>
          </cell>
          <cell r="DY26">
            <v>10.18128331791479</v>
          </cell>
          <cell r="DZ26">
            <v>10.181283300896183</v>
          </cell>
          <cell r="EA26">
            <v>65.575715291457527</v>
          </cell>
          <cell r="EB26">
            <v>65.575715291457527</v>
          </cell>
          <cell r="EC26">
            <v>65.575715291457527</v>
          </cell>
          <cell r="ED26">
            <v>65.575715291457527</v>
          </cell>
          <cell r="EE26">
            <v>59.314550810502482</v>
          </cell>
          <cell r="EF26">
            <v>146.67813493472249</v>
          </cell>
          <cell r="EG26">
            <v>54.859224418108738</v>
          </cell>
          <cell r="EH26">
            <v>146.67813493472249</v>
          </cell>
          <cell r="EI26">
            <v>170.46978847910981</v>
          </cell>
          <cell r="EJ26">
            <v>170.46978847910981</v>
          </cell>
          <cell r="EK26">
            <v>170.46978847910981</v>
          </cell>
          <cell r="EL26">
            <v>170.46978847910981</v>
          </cell>
          <cell r="EM26">
            <v>170.46978847910981</v>
          </cell>
          <cell r="EN26">
            <v>54.859229617865367</v>
          </cell>
          <cell r="EO26">
            <v>54.859229617865367</v>
          </cell>
          <cell r="EP26">
            <v>54.859229617865367</v>
          </cell>
          <cell r="EQ26">
            <v>54.859229617865367</v>
          </cell>
          <cell r="ER26">
            <v>54.859229617865367</v>
          </cell>
          <cell r="ES26">
            <v>54.859229617865367</v>
          </cell>
          <cell r="ET26">
            <v>54.859229617865367</v>
          </cell>
          <cell r="EU26">
            <v>170.46978847910981</v>
          </cell>
          <cell r="EV26">
            <v>173.08442563566126</v>
          </cell>
          <cell r="EW26">
            <v>73.896378571573308</v>
          </cell>
          <cell r="EX26">
            <v>73.896378571573308</v>
          </cell>
          <cell r="EY26">
            <v>73.896378571573308</v>
          </cell>
          <cell r="EZ26">
            <v>73.896378571573308</v>
          </cell>
          <cell r="FA26">
            <v>73.896378571573308</v>
          </cell>
          <cell r="FB26">
            <v>173.08442563566126</v>
          </cell>
          <cell r="FC26">
            <v>186.11244734934064</v>
          </cell>
          <cell r="FD26">
            <v>186.11244734934064</v>
          </cell>
          <cell r="FE26">
            <v>197.75159705376404</v>
          </cell>
          <cell r="FF26">
            <v>104.65945910936711</v>
          </cell>
          <cell r="FG26">
            <v>197.75159705376404</v>
          </cell>
          <cell r="FH26">
            <v>197.75159705376404</v>
          </cell>
          <cell r="FI26">
            <v>210.16783095633201</v>
          </cell>
          <cell r="FJ26">
            <v>154.12426340896258</v>
          </cell>
          <cell r="FK26">
            <v>210.16783095633201</v>
          </cell>
          <cell r="FL26">
            <v>210.16783095633201</v>
          </cell>
          <cell r="FM26">
            <v>154.12426340896258</v>
          </cell>
          <cell r="FN26">
            <v>154.12426340896258</v>
          </cell>
          <cell r="FO26">
            <v>104.65945910936711</v>
          </cell>
          <cell r="FP26">
            <v>104.65945910936711</v>
          </cell>
          <cell r="FQ26">
            <v>104.65945910936711</v>
          </cell>
          <cell r="FR26">
            <v>154.12426340896258</v>
          </cell>
          <cell r="FS26">
            <v>154.12426340896258</v>
          </cell>
          <cell r="FT26">
            <v>154.12426340896258</v>
          </cell>
          <cell r="FU26">
            <v>104.65945910936711</v>
          </cell>
          <cell r="FV26">
            <v>104.65945910936711</v>
          </cell>
          <cell r="FW26">
            <v>73.896378571573308</v>
          </cell>
          <cell r="FX26">
            <v>73.896378571573308</v>
          </cell>
          <cell r="FY26">
            <v>137.98925318706773</v>
          </cell>
          <cell r="FZ26">
            <v>137.98925318706773</v>
          </cell>
          <cell r="GA26">
            <v>137.98925318706773</v>
          </cell>
          <cell r="GB26">
            <v>137.98925318706773</v>
          </cell>
          <cell r="GC26">
            <v>73.534843806243146</v>
          </cell>
          <cell r="GD26">
            <v>73.534843806243146</v>
          </cell>
          <cell r="GE26">
            <v>73.534843806243146</v>
          </cell>
          <cell r="GF26">
            <v>105.42467724141878</v>
          </cell>
          <cell r="GG26">
            <v>105.42467724141878</v>
          </cell>
          <cell r="GH26">
            <v>293.11952277861644</v>
          </cell>
          <cell r="GI26">
            <v>293.11952277861644</v>
          </cell>
          <cell r="GJ26">
            <v>293.11952277861644</v>
          </cell>
          <cell r="GK26">
            <v>293.11952277861644</v>
          </cell>
          <cell r="GL26">
            <v>72.361226547095157</v>
          </cell>
          <cell r="GM26">
            <v>72.361226547087398</v>
          </cell>
          <cell r="GN26">
            <v>130.46325710531511</v>
          </cell>
          <cell r="GO26">
            <v>289.6993891429654</v>
          </cell>
          <cell r="GP26">
            <v>289.6993891429654</v>
          </cell>
          <cell r="GQ26">
            <v>291.7027937305275</v>
          </cell>
          <cell r="GR26">
            <v>-6.2303937997430126</v>
          </cell>
          <cell r="GS26">
            <v>291.7027937305275</v>
          </cell>
          <cell r="GT26">
            <v>-6.2287561196263965</v>
          </cell>
          <cell r="GU26">
            <v>291.70246802396633</v>
          </cell>
          <cell r="GV26">
            <v>291.49919717825435</v>
          </cell>
          <cell r="GW26">
            <v>-4.351611753617334</v>
          </cell>
          <cell r="GX26">
            <v>59.314550810502482</v>
          </cell>
          <cell r="GY26">
            <v>146.67813493472249</v>
          </cell>
          <cell r="GZ26">
            <v>90.815831054357403</v>
          </cell>
          <cell r="HA26">
            <v>63.46294055209566</v>
          </cell>
          <cell r="HB26">
            <v>54.859224418108738</v>
          </cell>
          <cell r="HC26">
            <v>8.4608722772277076</v>
          </cell>
          <cell r="HD26">
            <v>8.4608722772277076</v>
          </cell>
          <cell r="HE26">
            <v>8.4608722772277076</v>
          </cell>
          <cell r="HF26">
            <v>8.4608722772277076</v>
          </cell>
          <cell r="HG26">
            <v>8.4608722772277076</v>
          </cell>
          <cell r="HH26">
            <v>8.4608722772277076</v>
          </cell>
          <cell r="HI26">
            <v>8.4608722772277076</v>
          </cell>
          <cell r="HJ26">
            <v>8.4608722772277076</v>
          </cell>
          <cell r="HK26">
            <v>8.4608722772277076</v>
          </cell>
          <cell r="HL26">
            <v>8.4608722772277076</v>
          </cell>
          <cell r="HM26">
            <v>8.4608722772277076</v>
          </cell>
          <cell r="HN26">
            <v>8.4608722772277076</v>
          </cell>
          <cell r="HO26">
            <v>8.4608722772277076</v>
          </cell>
          <cell r="HP26">
            <v>8.4608722772277076</v>
          </cell>
          <cell r="HQ26">
            <v>8.4608722772277076</v>
          </cell>
          <cell r="HR26">
            <v>8.4608722772277076</v>
          </cell>
          <cell r="HS26">
            <v>8.4608722772277076</v>
          </cell>
          <cell r="HT26">
            <v>8.4608722772277076</v>
          </cell>
          <cell r="HU26">
            <v>8.4608722772277076</v>
          </cell>
          <cell r="HV26">
            <v>301.13652318015602</v>
          </cell>
          <cell r="HW26">
            <v>301.13652318015602</v>
          </cell>
          <cell r="HX26">
            <v>301.13445683916774</v>
          </cell>
          <cell r="HY26">
            <v>301.13651728475293</v>
          </cell>
          <cell r="HZ26">
            <v>301.13652318015602</v>
          </cell>
          <cell r="IA26">
            <v>301.13652318015602</v>
          </cell>
          <cell r="IB26">
            <v>301.13652318015602</v>
          </cell>
          <cell r="IC26">
            <v>301.13652318015602</v>
          </cell>
          <cell r="ID26">
            <v>301.13652318015602</v>
          </cell>
          <cell r="IE26">
            <v>301.13652318015602</v>
          </cell>
        </row>
        <row r="27">
          <cell r="D27" t="str">
            <v>StreamLiqProp$.MoleRate</v>
          </cell>
          <cell r="E27">
            <v>1701.7576573743893</v>
          </cell>
          <cell r="F27">
            <v>1814.1892953961694</v>
          </cell>
          <cell r="G27">
            <v>50</v>
          </cell>
          <cell r="H27">
            <v>250</v>
          </cell>
          <cell r="I27">
            <v>1735.952072271974</v>
          </cell>
          <cell r="J27">
            <v>2060.281502918162</v>
          </cell>
          <cell r="K27">
            <v>1728.7175224549078</v>
          </cell>
          <cell r="L27">
            <v>1706.8865891497792</v>
          </cell>
          <cell r="N27">
            <v>21.8309333051286</v>
          </cell>
          <cell r="O27">
            <v>2056.5996505056046</v>
          </cell>
          <cell r="Q27">
            <v>2018.7189723587892</v>
          </cell>
          <cell r="R27">
            <v>37.880678146815782</v>
          </cell>
          <cell r="S27">
            <v>1706.9209870379973</v>
          </cell>
          <cell r="T27">
            <v>2597.6367289043892</v>
          </cell>
          <cell r="U27">
            <v>2597.6366501405018</v>
          </cell>
          <cell r="V27">
            <v>164.00670314440097</v>
          </cell>
          <cell r="W27">
            <v>2434.1805750917456</v>
          </cell>
          <cell r="X27">
            <v>1706.9213921399103</v>
          </cell>
          <cell r="Y27">
            <v>120.31836652783554</v>
          </cell>
          <cell r="Z27">
            <v>1587.7596528130696</v>
          </cell>
          <cell r="AA27">
            <v>282.13666739235055</v>
          </cell>
          <cell r="AB27">
            <v>164.7676655530079</v>
          </cell>
          <cell r="AC27">
            <v>121.9355027537521</v>
          </cell>
          <cell r="AD27">
            <v>2122.7027704965226</v>
          </cell>
          <cell r="AE27">
            <v>1377.5259431110528</v>
          </cell>
          <cell r="AF27">
            <v>3503.989686095988</v>
          </cell>
          <cell r="AG27">
            <v>134.04081005742017</v>
          </cell>
          <cell r="AH27">
            <v>265.75196754983278</v>
          </cell>
          <cell r="AI27">
            <v>3880.5784526329976</v>
          </cell>
          <cell r="AK27">
            <v>9.51975021318512E-2</v>
          </cell>
          <cell r="AL27">
            <v>33.364757990973509</v>
          </cell>
          <cell r="AM27">
            <v>1902.0600512430299</v>
          </cell>
          <cell r="AN27">
            <v>100.09428491493085</v>
          </cell>
          <cell r="AO27">
            <v>1801.9657663280991</v>
          </cell>
          <cell r="AP27">
            <v>1507.7966268646287</v>
          </cell>
          <cell r="AQ27">
            <v>1476.246561410609</v>
          </cell>
          <cell r="AR27">
            <v>1305.6038994774394</v>
          </cell>
          <cell r="AS27">
            <v>491.47227775056001</v>
          </cell>
          <cell r="AT27">
            <v>1650.7581133609076</v>
          </cell>
          <cell r="AV27">
            <v>208.22744421806829</v>
          </cell>
          <cell r="AW27">
            <v>283.85405708139984</v>
          </cell>
          <cell r="AX27">
            <v>5.334635494606264</v>
          </cell>
          <cell r="AY27">
            <v>307.7842531382895</v>
          </cell>
          <cell r="AZ27">
            <v>153.89212656914475</v>
          </cell>
          <cell r="BA27">
            <v>153.89212656914475</v>
          </cell>
          <cell r="BB27">
            <v>0</v>
          </cell>
          <cell r="BC27">
            <v>153.89212656914478</v>
          </cell>
          <cell r="BD27">
            <v>73.304537954140017</v>
          </cell>
          <cell r="BF27">
            <v>93.658999461659562</v>
          </cell>
          <cell r="BJ27">
            <v>73.304537954140017</v>
          </cell>
          <cell r="BM27">
            <v>73.304537954140017</v>
          </cell>
          <cell r="BN27">
            <v>3.88186556017436E-2</v>
          </cell>
          <cell r="BO27">
            <v>0</v>
          </cell>
          <cell r="BP27">
            <v>0.1254276853537552</v>
          </cell>
          <cell r="BQ27">
            <v>-0.2419428840597487</v>
          </cell>
          <cell r="BR27">
            <v>0.48388576811949741</v>
          </cell>
          <cell r="BS27">
            <v>0.32259051207966499</v>
          </cell>
          <cell r="BT27">
            <v>0.16129525603983247</v>
          </cell>
          <cell r="BU27">
            <v>0.12817719340441225</v>
          </cell>
          <cell r="BV27">
            <v>3.3118062635420241E-2</v>
          </cell>
          <cell r="BW27">
            <v>0.22985885137913598</v>
          </cell>
          <cell r="BX27">
            <v>5.9390283365480002E-2</v>
          </cell>
          <cell r="BY27">
            <v>33.727435897411837</v>
          </cell>
          <cell r="BZ27">
            <v>9.4557544067041039</v>
          </cell>
          <cell r="CA27">
            <v>43.170460058380037</v>
          </cell>
          <cell r="CC27">
            <v>44.680206182542399</v>
          </cell>
          <cell r="CD27">
            <v>366.9322266788368</v>
          </cell>
          <cell r="CE27">
            <v>0.53860707615653958</v>
          </cell>
          <cell r="CF27">
            <v>366.93222667883674</v>
          </cell>
          <cell r="CG27">
            <v>0.54371463020658406</v>
          </cell>
          <cell r="CH27">
            <v>0.36203351928008337</v>
          </cell>
          <cell r="CI27">
            <v>0.18168111092650077</v>
          </cell>
          <cell r="CJ27">
            <v>1.0095028883693913</v>
          </cell>
          <cell r="CM27">
            <v>0.87898117706965329</v>
          </cell>
          <cell r="CY27">
            <v>299.55890702109713</v>
          </cell>
          <cell r="CZ27">
            <v>189.23618008872262</v>
          </cell>
          <cell r="DA27">
            <v>0</v>
          </cell>
          <cell r="DH27">
            <v>9.4563999757550867</v>
          </cell>
          <cell r="DN27">
            <v>1633.5692870607932</v>
          </cell>
          <cell r="DP27">
            <v>1940.2892263164988</v>
          </cell>
          <cell r="DQ27">
            <v>1940.2892263164988</v>
          </cell>
          <cell r="DR27">
            <v>-1902.0600512430299</v>
          </cell>
          <cell r="DS27">
            <v>3804.1201024860597</v>
          </cell>
          <cell r="DT27">
            <v>1902.0600512430299</v>
          </cell>
          <cell r="DU27">
            <v>1902.0600512430299</v>
          </cell>
          <cell r="DV27">
            <v>-33.364757990973509</v>
          </cell>
          <cell r="DW27">
            <v>66.729515981947017</v>
          </cell>
          <cell r="DX27">
            <v>-100.09428491493085</v>
          </cell>
          <cell r="DY27">
            <v>200.18856982986171</v>
          </cell>
          <cell r="DZ27">
            <v>266.91808581180874</v>
          </cell>
          <cell r="EA27">
            <v>-1801.9657663280991</v>
          </cell>
          <cell r="EB27">
            <v>3603.9315326561982</v>
          </cell>
          <cell r="EC27">
            <v>1801.9657663280991</v>
          </cell>
          <cell r="ED27">
            <v>1801.9657663280991</v>
          </cell>
          <cell r="EE27">
            <v>1609.2889802020218</v>
          </cell>
          <cell r="EG27">
            <v>1430.582175662294</v>
          </cell>
          <cell r="EN27">
            <v>1430.5838789666836</v>
          </cell>
          <cell r="EO27">
            <v>1430.5838789666836</v>
          </cell>
          <cell r="EP27">
            <v>1430.5838789666836</v>
          </cell>
          <cell r="EQ27">
            <v>1430.5838789666836</v>
          </cell>
          <cell r="ER27">
            <v>1430.5838789666836</v>
          </cell>
          <cell r="ES27">
            <v>-1430.5838789666836</v>
          </cell>
          <cell r="ET27">
            <v>2861.1677579333673</v>
          </cell>
          <cell r="EU27">
            <v>27.960127939753356</v>
          </cell>
          <cell r="EW27">
            <v>27.960127939753356</v>
          </cell>
          <cell r="EX27">
            <v>27.960127939753356</v>
          </cell>
          <cell r="EY27">
            <v>13.980063969876678</v>
          </cell>
          <cell r="EZ27">
            <v>27.960127939753356</v>
          </cell>
          <cell r="FA27">
            <v>13.980063969876678</v>
          </cell>
          <cell r="FD27">
            <v>203.76130752101687</v>
          </cell>
          <cell r="FF27">
            <v>203.76130752101687</v>
          </cell>
          <cell r="FH27">
            <v>476.79678845069185</v>
          </cell>
          <cell r="FI27">
            <v>5.333923431015096</v>
          </cell>
          <cell r="FJ27">
            <v>476.79678845069191</v>
          </cell>
          <cell r="FK27">
            <v>0</v>
          </cell>
          <cell r="FL27">
            <v>5.333923431015096</v>
          </cell>
          <cell r="FM27">
            <v>238.39839422534595</v>
          </cell>
          <cell r="FN27">
            <v>108.08137555105672</v>
          </cell>
          <cell r="FO27">
            <v>101.88065376050844</v>
          </cell>
          <cell r="FP27">
            <v>90.436977376113177</v>
          </cell>
          <cell r="FQ27">
            <v>101.88065376050844</v>
          </cell>
          <cell r="FR27">
            <v>238.39839422534595</v>
          </cell>
          <cell r="FS27">
            <v>108.08137555105672</v>
          </cell>
          <cell r="FT27">
            <v>0</v>
          </cell>
          <cell r="FU27">
            <v>90.436977376113177</v>
          </cell>
          <cell r="FV27">
            <v>0</v>
          </cell>
          <cell r="FW27">
            <v>0</v>
          </cell>
          <cell r="FX27">
            <v>13.980063969876678</v>
          </cell>
          <cell r="FY27">
            <v>-378.47236017744524</v>
          </cell>
          <cell r="FZ27">
            <v>567.7085402661678</v>
          </cell>
          <cell r="GA27">
            <v>283.8542701330839</v>
          </cell>
          <cell r="GB27">
            <v>283.8542701330839</v>
          </cell>
          <cell r="GC27">
            <v>132.87597979363295</v>
          </cell>
          <cell r="GD27">
            <v>-132.87597979363295</v>
          </cell>
          <cell r="GE27">
            <v>265.7519595872659</v>
          </cell>
          <cell r="GF27">
            <v>-89.360412365084798</v>
          </cell>
          <cell r="GG27">
            <v>134.04061854762719</v>
          </cell>
          <cell r="GJ27">
            <v>0</v>
          </cell>
          <cell r="GK27">
            <v>366.93222667884282</v>
          </cell>
          <cell r="GL27">
            <v>-578.90209038902628</v>
          </cell>
          <cell r="GM27">
            <v>2597.6210627478154</v>
          </cell>
          <cell r="GN27">
            <v>208.22813088286506</v>
          </cell>
          <cell r="GQ27">
            <v>3.8890888074893326E-2</v>
          </cell>
          <cell r="GR27">
            <v>3.7712142458718838E-3</v>
          </cell>
          <cell r="GS27">
            <v>0.2419428840597487</v>
          </cell>
          <cell r="GT27">
            <v>73.304537954140017</v>
          </cell>
          <cell r="GV27">
            <v>0</v>
          </cell>
          <cell r="GW27">
            <v>93.658999461659562</v>
          </cell>
          <cell r="GX27">
            <v>1609.2889802020218</v>
          </cell>
          <cell r="HA27">
            <v>2202.9099816371172</v>
          </cell>
          <cell r="HB27">
            <v>1430.582175662294</v>
          </cell>
          <cell r="HC27">
            <v>3065.3589258104603</v>
          </cell>
          <cell r="HD27">
            <v>3065.3589258104603</v>
          </cell>
          <cell r="HE27">
            <v>3065.3589258104603</v>
          </cell>
          <cell r="HF27">
            <v>3065.3589258104603</v>
          </cell>
          <cell r="HH27">
            <v>2993.2139811520969</v>
          </cell>
          <cell r="HI27">
            <v>72.144944658363215</v>
          </cell>
          <cell r="HJ27">
            <v>36.072472329181608</v>
          </cell>
          <cell r="HK27">
            <v>1496.6069905760485</v>
          </cell>
          <cell r="HL27">
            <v>1496.6069905760485</v>
          </cell>
          <cell r="HM27">
            <v>1496.6069905760485</v>
          </cell>
          <cell r="HN27">
            <v>-1496.6069905760485</v>
          </cell>
          <cell r="HO27">
            <v>2993.2139811520969</v>
          </cell>
          <cell r="HP27">
            <v>-36.072472329181608</v>
          </cell>
          <cell r="HQ27">
            <v>72.144944658363215</v>
          </cell>
          <cell r="HR27">
            <v>36.072472329181608</v>
          </cell>
          <cell r="HS27">
            <v>36.072472329181608</v>
          </cell>
          <cell r="HT27">
            <v>3065.3589258104603</v>
          </cell>
          <cell r="HU27">
            <v>3065.3589258104603</v>
          </cell>
          <cell r="HX27">
            <v>0</v>
          </cell>
          <cell r="HY27">
            <v>0</v>
          </cell>
        </row>
        <row r="28">
          <cell r="D28" t="str">
            <v>StreamLiqProp$.MassRate</v>
          </cell>
          <cell r="E28">
            <v>148725.13475913409</v>
          </cell>
          <cell r="F28">
            <v>167474.30890882725</v>
          </cell>
          <cell r="G28">
            <v>900.75502395629883</v>
          </cell>
          <cell r="H28">
            <v>4503.7751197814941</v>
          </cell>
          <cell r="I28">
            <v>149517.32013058892</v>
          </cell>
          <cell r="J28">
            <v>171974.78197046579</v>
          </cell>
          <cell r="K28">
            <v>149204.72561110041</v>
          </cell>
          <cell r="L28">
            <v>148811.04694636932</v>
          </cell>
          <cell r="N28">
            <v>393.67866473088839</v>
          </cell>
          <cell r="O28">
            <v>171840.74135560432</v>
          </cell>
          <cell r="Q28">
            <v>171157.87002755253</v>
          </cell>
          <cell r="R28">
            <v>682.87132806156114</v>
          </cell>
          <cell r="S28">
            <v>148812.53573058956</v>
          </cell>
          <cell r="T28">
            <v>220240.85883120296</v>
          </cell>
          <cell r="U28">
            <v>220240.85606199116</v>
          </cell>
          <cell r="V28">
            <v>15132.223255914809</v>
          </cell>
          <cell r="W28">
            <v>205155.17991157935</v>
          </cell>
          <cell r="X28">
            <v>148812.55326585146</v>
          </cell>
          <cell r="Y28">
            <v>10495.747224408013</v>
          </cell>
          <cell r="Z28">
            <v>138401.49485605847</v>
          </cell>
          <cell r="AA28">
            <v>25678.883391881413</v>
          </cell>
          <cell r="AB28">
            <v>15197.137898816936</v>
          </cell>
          <cell r="AC28">
            <v>10614.376397066673</v>
          </cell>
          <cell r="AD28">
            <v>199173.41527540048</v>
          </cell>
          <cell r="AE28">
            <v>134426.69545731336</v>
          </cell>
          <cell r="AF28">
            <v>333680.70222895686</v>
          </cell>
          <cell r="AG28">
            <v>7820.1247437120919</v>
          </cell>
          <cell r="AH28">
            <v>25929.904929958488</v>
          </cell>
          <cell r="AI28">
            <v>366974.30655679898</v>
          </cell>
          <cell r="AK28">
            <v>6.3390160635993391</v>
          </cell>
          <cell r="AL28">
            <v>601.49482157858972</v>
          </cell>
          <cell r="AM28">
            <v>182787.9629941555</v>
          </cell>
          <cell r="AN28">
            <v>1804.484664477081</v>
          </cell>
          <cell r="AO28">
            <v>180983.47832967856</v>
          </cell>
          <cell r="AP28">
            <v>174456.47824977792</v>
          </cell>
          <cell r="AQ28">
            <v>173357.05186706226</v>
          </cell>
          <cell r="AR28">
            <v>164651.76106589669</v>
          </cell>
          <cell r="AS28">
            <v>29853.64294699968</v>
          </cell>
          <cell r="AT28">
            <v>187247.38455819662</v>
          </cell>
          <cell r="AV28">
            <v>12753.404515600892</v>
          </cell>
          <cell r="AW28">
            <v>17127.291942055992</v>
          </cell>
          <cell r="AX28">
            <v>220.75913985216818</v>
          </cell>
          <cell r="AY28">
            <v>26748.534667759141</v>
          </cell>
          <cell r="AZ28">
            <v>13374.26733387957</v>
          </cell>
          <cell r="BA28">
            <v>13374.26733387957</v>
          </cell>
          <cell r="BB28">
            <v>0</v>
          </cell>
          <cell r="BC28">
            <v>13374.267333879572</v>
          </cell>
          <cell r="BD28">
            <v>10999.999999999998</v>
          </cell>
          <cell r="BF28">
            <v>11425.71705956689</v>
          </cell>
          <cell r="BJ28">
            <v>10999.999999999998</v>
          </cell>
          <cell r="BM28">
            <v>10999.999999999998</v>
          </cell>
          <cell r="BN28">
            <v>3.1469211695093322</v>
          </cell>
          <cell r="BO28">
            <v>0</v>
          </cell>
          <cell r="BP28">
            <v>10.018489713240649</v>
          </cell>
          <cell r="BQ28">
            <v>-19.123453694422352</v>
          </cell>
          <cell r="BR28">
            <v>38.246907388844704</v>
          </cell>
          <cell r="BS28">
            <v>25.497938259229805</v>
          </cell>
          <cell r="BT28">
            <v>12.748969129614901</v>
          </cell>
          <cell r="BU28">
            <v>10.131278017438881</v>
          </cell>
          <cell r="BV28">
            <v>2.6176911121760225</v>
          </cell>
          <cell r="BW28">
            <v>17.976564725536935</v>
          </cell>
          <cell r="BX28">
            <v>4.6447342209438993</v>
          </cell>
          <cell r="BY28">
            <v>1973.1804384486411</v>
          </cell>
          <cell r="BZ28">
            <v>547.76692812082899</v>
          </cell>
          <cell r="CA28">
            <v>2520.5106780519704</v>
          </cell>
          <cell r="CC28">
            <v>2606.7047336733522</v>
          </cell>
          <cell r="CD28">
            <v>16842.052235308824</v>
          </cell>
          <cell r="CE28">
            <v>24.647949255526171</v>
          </cell>
          <cell r="CF28">
            <v>16842.05223530882</v>
          </cell>
          <cell r="CG28">
            <v>24.880135146812982</v>
          </cell>
          <cell r="CH28">
            <v>16.566489821953887</v>
          </cell>
          <cell r="CI28">
            <v>8.3136453248590954</v>
          </cell>
          <cell r="CJ28">
            <v>46.088970462705561</v>
          </cell>
          <cell r="CM28">
            <v>40.085679580641425</v>
          </cell>
          <cell r="CY28">
            <v>15548.120243100842</v>
          </cell>
          <cell r="CZ28">
            <v>11418.200907240131</v>
          </cell>
          <cell r="DA28">
            <v>0</v>
          </cell>
          <cell r="DH28">
            <v>547.80053174757074</v>
          </cell>
          <cell r="DN28">
            <v>186374.4927655737</v>
          </cell>
          <cell r="DP28">
            <v>183487.15327839949</v>
          </cell>
          <cell r="DQ28">
            <v>183487.15327839949</v>
          </cell>
          <cell r="DR28">
            <v>-182787.9629941555</v>
          </cell>
          <cell r="DS28">
            <v>365575.92598831101</v>
          </cell>
          <cell r="DT28">
            <v>182787.9629941555</v>
          </cell>
          <cell r="DU28">
            <v>182787.9629941555</v>
          </cell>
          <cell r="DV28">
            <v>-601.49482157858972</v>
          </cell>
          <cell r="DW28">
            <v>1202.9896431571794</v>
          </cell>
          <cell r="DX28">
            <v>-1804.484664477081</v>
          </cell>
          <cell r="DY28">
            <v>3608.9693289541619</v>
          </cell>
          <cell r="DZ28">
            <v>4811.9589721113425</v>
          </cell>
          <cell r="EA28">
            <v>-180983.47832967856</v>
          </cell>
          <cell r="EB28">
            <v>361966.95665935712</v>
          </cell>
          <cell r="EC28">
            <v>180983.47832967856</v>
          </cell>
          <cell r="ED28">
            <v>180983.47832967856</v>
          </cell>
          <cell r="EE28">
            <v>185463.78492855249</v>
          </cell>
          <cell r="EG28">
            <v>177331.04853588846</v>
          </cell>
          <cell r="EN28">
            <v>177331.2305302069</v>
          </cell>
          <cell r="EO28">
            <v>177331.2305302069</v>
          </cell>
          <cell r="EP28">
            <v>177331.2305302069</v>
          </cell>
          <cell r="EQ28">
            <v>177331.2305302069</v>
          </cell>
          <cell r="ER28">
            <v>177331.2305302069</v>
          </cell>
          <cell r="ES28">
            <v>-177331.2305302069</v>
          </cell>
          <cell r="ET28">
            <v>354662.4610604138</v>
          </cell>
          <cell r="EU28">
            <v>2442.5526130178582</v>
          </cell>
          <cell r="EW28">
            <v>2442.5526130178582</v>
          </cell>
          <cell r="EX28">
            <v>2442.5526130178582</v>
          </cell>
          <cell r="EY28">
            <v>1221.2763065089291</v>
          </cell>
          <cell r="EZ28">
            <v>2442.5526130178582</v>
          </cell>
          <cell r="FA28">
            <v>1221.2763065089291</v>
          </cell>
          <cell r="FD28">
            <v>12698.358495914767</v>
          </cell>
          <cell r="FF28">
            <v>12698.358495914767</v>
          </cell>
          <cell r="FH28">
            <v>19687.81244987711</v>
          </cell>
          <cell r="FI28">
            <v>220.72983374615839</v>
          </cell>
          <cell r="FJ28">
            <v>19687.812449877114</v>
          </cell>
          <cell r="FK28">
            <v>0</v>
          </cell>
          <cell r="FL28">
            <v>220.72983374615839</v>
          </cell>
          <cell r="FM28">
            <v>9843.906224938557</v>
          </cell>
          <cell r="FN28">
            <v>5845.7646626519354</v>
          </cell>
          <cell r="FO28">
            <v>6349.1792479573833</v>
          </cell>
          <cell r="FP28">
            <v>5938.7956888359886</v>
          </cell>
          <cell r="FQ28">
            <v>6349.1792479573833</v>
          </cell>
          <cell r="FR28">
            <v>9843.906224938557</v>
          </cell>
          <cell r="FS28">
            <v>5845.7646626519354</v>
          </cell>
          <cell r="FT28">
            <v>0</v>
          </cell>
          <cell r="FU28">
            <v>5938.7956888359886</v>
          </cell>
          <cell r="FV28">
            <v>0</v>
          </cell>
          <cell r="FW28">
            <v>0</v>
          </cell>
          <cell r="FX28">
            <v>1221.2763065089291</v>
          </cell>
          <cell r="FY28">
            <v>-22836.401814480261</v>
          </cell>
          <cell r="FZ28">
            <v>34254.602721720388</v>
          </cell>
          <cell r="GA28">
            <v>17127.301360860194</v>
          </cell>
          <cell r="GB28">
            <v>17127.301360860194</v>
          </cell>
          <cell r="GC28">
            <v>12964.952370667803</v>
          </cell>
          <cell r="GD28">
            <v>-12964.952370667803</v>
          </cell>
          <cell r="GE28">
            <v>25929.904741335606</v>
          </cell>
          <cell r="GF28">
            <v>-5213.4094673467043</v>
          </cell>
          <cell r="GG28">
            <v>7820.1142010200565</v>
          </cell>
          <cell r="GJ28">
            <v>0</v>
          </cell>
          <cell r="GK28">
            <v>16842.052235309038</v>
          </cell>
          <cell r="GL28">
            <v>-49082.437972883519</v>
          </cell>
          <cell r="GM28">
            <v>220240.30800043605</v>
          </cell>
          <cell r="GN28">
            <v>12753.426852069573</v>
          </cell>
          <cell r="GQ28">
            <v>3.1526878678758448</v>
          </cell>
          <cell r="GR28">
            <v>0.56631949602670661</v>
          </cell>
          <cell r="GS28">
            <v>19.123453694422352</v>
          </cell>
          <cell r="GT28">
            <v>10999.999999999998</v>
          </cell>
          <cell r="GV28">
            <v>0</v>
          </cell>
          <cell r="GW28">
            <v>11425.71705956689</v>
          </cell>
          <cell r="GX28">
            <v>185463.78492855249</v>
          </cell>
          <cell r="HA28">
            <v>233109.65091865583</v>
          </cell>
          <cell r="HB28">
            <v>177331.04853588846</v>
          </cell>
          <cell r="HC28">
            <v>735686.14219451044</v>
          </cell>
          <cell r="HD28">
            <v>735686.14219451044</v>
          </cell>
          <cell r="HE28">
            <v>735686.14219451044</v>
          </cell>
          <cell r="HF28">
            <v>735686.14219451044</v>
          </cell>
          <cell r="HH28">
            <v>718371.35547650326</v>
          </cell>
          <cell r="HI28">
            <v>17314.78671800717</v>
          </cell>
          <cell r="HJ28">
            <v>8657.3933590035849</v>
          </cell>
          <cell r="HK28">
            <v>359185.67773825163</v>
          </cell>
          <cell r="HL28">
            <v>359185.67773825163</v>
          </cell>
          <cell r="HM28">
            <v>359185.67773825163</v>
          </cell>
          <cell r="HN28">
            <v>-359185.67773825163</v>
          </cell>
          <cell r="HO28">
            <v>718371.35547650326</v>
          </cell>
          <cell r="HP28">
            <v>-8657.3933590035849</v>
          </cell>
          <cell r="HQ28">
            <v>17314.78671800717</v>
          </cell>
          <cell r="HR28">
            <v>8657.3933590035849</v>
          </cell>
          <cell r="HS28">
            <v>8657.3933590035849</v>
          </cell>
          <cell r="HT28">
            <v>735686.14219451044</v>
          </cell>
          <cell r="HU28">
            <v>735686.14219451044</v>
          </cell>
          <cell r="HX28">
            <v>0</v>
          </cell>
          <cell r="HY28">
            <v>0</v>
          </cell>
        </row>
        <row r="29">
          <cell r="D29" t="str">
            <v>StreamLiqProp$.ActVolRate</v>
          </cell>
          <cell r="E29">
            <v>205.67869015468671</v>
          </cell>
          <cell r="F29">
            <v>239.24193677360142</v>
          </cell>
          <cell r="G29">
            <v>0.89234891922917914</v>
          </cell>
          <cell r="H29">
            <v>4.4617445961458957</v>
          </cell>
          <cell r="I29">
            <v>206.57144956239219</v>
          </cell>
          <cell r="J29">
            <v>243.73540847118576</v>
          </cell>
          <cell r="K29">
            <v>206.13805661115742</v>
          </cell>
          <cell r="L29">
            <v>205.74816283252235</v>
          </cell>
          <cell r="N29">
            <v>0.38989378241650002</v>
          </cell>
          <cell r="O29">
            <v>243.55451515997996</v>
          </cell>
          <cell r="Q29">
            <v>242.87814184292438</v>
          </cell>
          <cell r="R29">
            <v>0.67637332156666308</v>
          </cell>
          <cell r="S29">
            <v>205.75022608992103</v>
          </cell>
          <cell r="T29">
            <v>312.52830309172907</v>
          </cell>
          <cell r="U29">
            <v>312.52829951062813</v>
          </cell>
          <cell r="V29">
            <v>21.610227816430552</v>
          </cell>
          <cell r="W29">
            <v>290.97914263029105</v>
          </cell>
          <cell r="X29">
            <v>205.75025039205718</v>
          </cell>
          <cell r="Y29">
            <v>14.513342924707867</v>
          </cell>
          <cell r="Z29">
            <v>191.35349721729384</v>
          </cell>
          <cell r="AA29">
            <v>35.943665394789036</v>
          </cell>
          <cell r="AB29">
            <v>21.695330202998097</v>
          </cell>
          <cell r="AC29">
            <v>14.676522859692435</v>
          </cell>
          <cell r="AD29">
            <v>273.66731583646754</v>
          </cell>
          <cell r="AE29">
            <v>180.21511914091974</v>
          </cell>
          <cell r="AF29">
            <v>454.17997822017452</v>
          </cell>
          <cell r="AG29">
            <v>12.630552088918177</v>
          </cell>
          <cell r="AH29">
            <v>35.800921300354297</v>
          </cell>
          <cell r="AI29">
            <v>501.15073355244579</v>
          </cell>
          <cell r="AK29">
            <v>8.6030929952836729E-3</v>
          </cell>
          <cell r="AL29">
            <v>0.59588112838075913</v>
          </cell>
          <cell r="AM29">
            <v>249.71459959742987</v>
          </cell>
          <cell r="AN29">
            <v>1.7876435823345793</v>
          </cell>
          <cell r="AO29">
            <v>247.92695601536016</v>
          </cell>
          <cell r="AP29">
            <v>231.75914359460086</v>
          </cell>
          <cell r="AQ29">
            <v>232.54519501776565</v>
          </cell>
          <cell r="AR29">
            <v>235.60257743509206</v>
          </cell>
          <cell r="AS29">
            <v>50.269860119854116</v>
          </cell>
          <cell r="AT29">
            <v>269.71910291731331</v>
          </cell>
          <cell r="AV29">
            <v>21.455626150580564</v>
          </cell>
          <cell r="AW29">
            <v>28.885118589952988</v>
          </cell>
          <cell r="AX29">
            <v>0.58043191976158981</v>
          </cell>
          <cell r="AY29">
            <v>38.168899849808241</v>
          </cell>
          <cell r="AZ29">
            <v>19.084449924904121</v>
          </cell>
          <cell r="BA29">
            <v>19.084449924904121</v>
          </cell>
          <cell r="BB29">
            <v>0</v>
          </cell>
          <cell r="BC29">
            <v>19.084449924904124</v>
          </cell>
          <cell r="BD29">
            <v>9.7678423284071432</v>
          </cell>
          <cell r="BF29">
            <v>10.230011485443418</v>
          </cell>
          <cell r="BJ29">
            <v>9.7802821314208206</v>
          </cell>
          <cell r="BM29">
            <v>9.7678435058321273</v>
          </cell>
          <cell r="BN29">
            <v>4.6073503924749038E-3</v>
          </cell>
          <cell r="BO29">
            <v>0</v>
          </cell>
          <cell r="BP29">
            <v>1.473274054653888E-2</v>
          </cell>
          <cell r="BQ29">
            <v>-2.8207288338776022E-2</v>
          </cell>
          <cell r="BR29">
            <v>5.6414576677552043E-2</v>
          </cell>
          <cell r="BS29">
            <v>3.7609717785034698E-2</v>
          </cell>
          <cell r="BT29">
            <v>1.8804858892517345E-2</v>
          </cell>
          <cell r="BU29">
            <v>1.4943737927503781E-2</v>
          </cell>
          <cell r="BV29">
            <v>3.8611209650135699E-3</v>
          </cell>
          <cell r="BW29">
            <v>2.6597178202071359E-2</v>
          </cell>
          <cell r="BX29">
            <v>6.8721040789407051E-3</v>
          </cell>
          <cell r="BY29">
            <v>3.1849528188321683</v>
          </cell>
          <cell r="BZ29">
            <v>0.8870315000918888</v>
          </cell>
          <cell r="CA29">
            <v>4.0711144894961118</v>
          </cell>
          <cell r="CC29">
            <v>4.2101834239840246</v>
          </cell>
          <cell r="CD29">
            <v>28.345746346167179</v>
          </cell>
          <cell r="CE29">
            <v>4.1530343453916693E-2</v>
          </cell>
          <cell r="CF29">
            <v>28.345746346167171</v>
          </cell>
          <cell r="CG29">
            <v>4.1922763073394785E-2</v>
          </cell>
          <cell r="CH29">
            <v>2.7914359132914218E-2</v>
          </cell>
          <cell r="CI29">
            <v>1.4008403940480569E-2</v>
          </cell>
          <cell r="CJ29">
            <v>7.7700088816719567E-2</v>
          </cell>
          <cell r="CM29">
            <v>6.7572765347486699E-2</v>
          </cell>
          <cell r="CY29">
            <v>24.380578216675556</v>
          </cell>
          <cell r="CZ29">
            <v>19.256756500011726</v>
          </cell>
          <cell r="DA29">
            <v>0</v>
          </cell>
          <cell r="DH29">
            <v>0.88708788195423449</v>
          </cell>
          <cell r="DN29">
            <v>267.8291124284998</v>
          </cell>
          <cell r="DP29">
            <v>250.57536677622289</v>
          </cell>
          <cell r="DQ29">
            <v>250.57536677622289</v>
          </cell>
          <cell r="DR29">
            <v>-249.71459959742987</v>
          </cell>
          <cell r="DS29">
            <v>499.42919919485973</v>
          </cell>
          <cell r="DT29">
            <v>249.71459959742987</v>
          </cell>
          <cell r="DU29">
            <v>249.71459959742987</v>
          </cell>
          <cell r="DV29">
            <v>-0.59588112838075913</v>
          </cell>
          <cell r="DW29">
            <v>1.1917622567615183</v>
          </cell>
          <cell r="DX29">
            <v>-1.7876435823345793</v>
          </cell>
          <cell r="DY29">
            <v>3.5752871646691586</v>
          </cell>
          <cell r="DZ29">
            <v>4.7670494188545129</v>
          </cell>
          <cell r="EA29">
            <v>-247.92695601536016</v>
          </cell>
          <cell r="EB29">
            <v>495.85391203072032</v>
          </cell>
          <cell r="EC29">
            <v>247.92695601536016</v>
          </cell>
          <cell r="ED29">
            <v>247.92695601536016</v>
          </cell>
          <cell r="EE29">
            <v>265.68430247687337</v>
          </cell>
          <cell r="EG29">
            <v>283.69639826331274</v>
          </cell>
          <cell r="EN29">
            <v>257.07397870683195</v>
          </cell>
          <cell r="EO29">
            <v>241.24056723350876</v>
          </cell>
          <cell r="EP29">
            <v>238.17030850871754</v>
          </cell>
          <cell r="EQ29">
            <v>283.69675733768628</v>
          </cell>
          <cell r="ER29">
            <v>238.30322911740183</v>
          </cell>
          <cell r="ES29">
            <v>-238.30322911740183</v>
          </cell>
          <cell r="ET29">
            <v>476.60645823480365</v>
          </cell>
          <cell r="EU29">
            <v>3.6701706986963094</v>
          </cell>
          <cell r="EW29">
            <v>3.6701706986963094</v>
          </cell>
          <cell r="EX29">
            <v>3.6687707325507217</v>
          </cell>
          <cell r="EY29">
            <v>1.8347182365832182</v>
          </cell>
          <cell r="EZ29">
            <v>3.6694364731664364</v>
          </cell>
          <cell r="FA29">
            <v>1.8347182365832182</v>
          </cell>
          <cell r="FD29">
            <v>22.302326911773207</v>
          </cell>
          <cell r="FF29">
            <v>22.302326911773207</v>
          </cell>
          <cell r="FH29">
            <v>51.914314411810111</v>
          </cell>
          <cell r="FI29">
            <v>0.58035455269739666</v>
          </cell>
          <cell r="FJ29">
            <v>51.914314411810118</v>
          </cell>
          <cell r="FK29">
            <v>0</v>
          </cell>
          <cell r="FL29">
            <v>0.58035455269739666</v>
          </cell>
          <cell r="FM29">
            <v>25.957157205905059</v>
          </cell>
          <cell r="FN29">
            <v>10.248523369097379</v>
          </cell>
          <cell r="FO29">
            <v>11.151163455886604</v>
          </cell>
          <cell r="FP29">
            <v>10.017000578044186</v>
          </cell>
          <cell r="FQ29">
            <v>11.151163455886604</v>
          </cell>
          <cell r="FR29">
            <v>25.957157205905059</v>
          </cell>
          <cell r="FS29">
            <v>10.248523369097379</v>
          </cell>
          <cell r="FT29">
            <v>0</v>
          </cell>
          <cell r="FU29">
            <v>10.017000578044186</v>
          </cell>
          <cell r="FV29">
            <v>0</v>
          </cell>
          <cell r="FW29">
            <v>0</v>
          </cell>
          <cell r="FX29">
            <v>1.8347182365832182</v>
          </cell>
          <cell r="FY29">
            <v>-38.513513000023451</v>
          </cell>
          <cell r="FZ29">
            <v>57.77026950003517</v>
          </cell>
          <cell r="GA29">
            <v>28.885134750017585</v>
          </cell>
          <cell r="GB29">
            <v>28.885134750017585</v>
          </cell>
          <cell r="GC29">
            <v>17.900460785358089</v>
          </cell>
          <cell r="GD29">
            <v>-17.900460785358089</v>
          </cell>
          <cell r="GE29">
            <v>35.800921570716177</v>
          </cell>
          <cell r="GF29">
            <v>-8.4203668479680491</v>
          </cell>
          <cell r="GG29">
            <v>12.630550271952075</v>
          </cell>
          <cell r="GJ29">
            <v>0</v>
          </cell>
          <cell r="GK29">
            <v>28.345746346167569</v>
          </cell>
          <cell r="GL29">
            <v>-69.649448956421594</v>
          </cell>
          <cell r="GM29">
            <v>312.52759079934992</v>
          </cell>
          <cell r="GN29">
            <v>21.455650739975336</v>
          </cell>
          <cell r="GQ29">
            <v>4.6158320805011538E-3</v>
          </cell>
          <cell r="GR29">
            <v>5.0121760639537237E-4</v>
          </cell>
          <cell r="GS29">
            <v>2.8207288338776022E-2</v>
          </cell>
          <cell r="GT29">
            <v>9.7678428716221983</v>
          </cell>
          <cell r="GV29">
            <v>0</v>
          </cell>
          <cell r="GW29">
            <v>10.230010879044773</v>
          </cell>
          <cell r="GX29">
            <v>265.68430247687337</v>
          </cell>
          <cell r="HA29">
            <v>368.77210160286381</v>
          </cell>
          <cell r="HB29">
            <v>283.69639825942073</v>
          </cell>
          <cell r="HC29">
            <v>817.00164840474781</v>
          </cell>
          <cell r="HD29">
            <v>817.1420194348342</v>
          </cell>
          <cell r="HE29">
            <v>817.00164840474781</v>
          </cell>
          <cell r="HF29">
            <v>850.53803515271807</v>
          </cell>
          <cell r="HH29">
            <v>830.52014483186235</v>
          </cell>
          <cell r="HI29">
            <v>20.017890556387137</v>
          </cell>
          <cell r="HJ29">
            <v>9.6143037240787699</v>
          </cell>
          <cell r="HK29">
            <v>398.88652572901435</v>
          </cell>
          <cell r="HL29">
            <v>415.26007241593118</v>
          </cell>
          <cell r="HM29">
            <v>415.26007241593118</v>
          </cell>
          <cell r="HN29">
            <v>-398.88652572901435</v>
          </cell>
          <cell r="HO29">
            <v>797.7730514580287</v>
          </cell>
          <cell r="HP29">
            <v>-9.6143037240787699</v>
          </cell>
          <cell r="HQ29">
            <v>19.22860744815754</v>
          </cell>
          <cell r="HR29">
            <v>10.008945278193568</v>
          </cell>
          <cell r="HS29">
            <v>10.008945278193568</v>
          </cell>
          <cell r="HT29">
            <v>850.53803538824945</v>
          </cell>
          <cell r="HU29">
            <v>817.00165890611356</v>
          </cell>
          <cell r="HX29">
            <v>0</v>
          </cell>
          <cell r="HY29">
            <v>0</v>
          </cell>
        </row>
        <row r="30">
          <cell r="D30" t="str">
            <v>StreamLiqProp$.MolWeight</v>
          </cell>
          <cell r="E30">
            <v>87.395014275181452</v>
          </cell>
          <cell r="F30">
            <v>92.313580139527517</v>
          </cell>
          <cell r="G30">
            <v>18.015100479125977</v>
          </cell>
          <cell r="H30">
            <v>18.015100479125977</v>
          </cell>
          <cell r="I30">
            <v>86.129866439748014</v>
          </cell>
          <cell r="J30">
            <v>83.471497330283484</v>
          </cell>
          <cell r="K30">
            <v>86.309488781729115</v>
          </cell>
          <cell r="L30">
            <v>87.182738380113406</v>
          </cell>
          <cell r="N30">
            <v>18.033066164807714</v>
          </cell>
          <cell r="O30">
            <v>83.555757346043578</v>
          </cell>
          <cell r="Q30">
            <v>84.785387352634672</v>
          </cell>
          <cell r="R30">
            <v>18.026903462892804</v>
          </cell>
          <cell r="S30">
            <v>87.181853677259213</v>
          </cell>
          <cell r="T30">
            <v>84.785088068913481</v>
          </cell>
          <cell r="U30">
            <v>84.785089573662546</v>
          </cell>
          <cell r="V30">
            <v>92.265882831578693</v>
          </cell>
          <cell r="W30">
            <v>84.281002819130194</v>
          </cell>
          <cell r="X30">
            <v>87.181843259513045</v>
          </cell>
          <cell r="Y30">
            <v>87.233125974826393</v>
          </cell>
          <cell r="Z30">
            <v>87.167786768513366</v>
          </cell>
          <cell r="AA30">
            <v>91.015760656771803</v>
          </cell>
          <cell r="AB30">
            <v>92.233739234035696</v>
          </cell>
          <cell r="AC30">
            <v>87.049105119961098</v>
          </cell>
          <cell r="AD30">
            <v>93.830100965483595</v>
          </cell>
          <cell r="AE30">
            <v>97.58559984265662</v>
          </cell>
          <cell r="AF30">
            <v>95.228791212776429</v>
          </cell>
          <cell r="AG30">
            <v>58.341371858034279</v>
          </cell>
          <cell r="AH30">
            <v>97.571826726348547</v>
          </cell>
          <cell r="AI30">
            <v>94.566908267968287</v>
          </cell>
          <cell r="AK30">
            <v>66.588050333711749</v>
          </cell>
          <cell r="AL30">
            <v>18.027849077799932</v>
          </cell>
          <cell r="AM30">
            <v>96.099995830678608</v>
          </cell>
          <cell r="AN30">
            <v>18.027849102580578</v>
          </cell>
          <cell r="AO30">
            <v>100.43669070277186</v>
          </cell>
          <cell r="AP30">
            <v>115.70292381708636</v>
          </cell>
          <cell r="AQ30">
            <v>117.4309606529502</v>
          </cell>
          <cell r="AR30">
            <v>126.11157268433222</v>
          </cell>
          <cell r="AS30">
            <v>60.743289700159821</v>
          </cell>
          <cell r="AT30">
            <v>113.43114599446979</v>
          </cell>
          <cell r="AV30">
            <v>61.247471789764468</v>
          </cell>
          <cell r="AW30">
            <v>60.338372888376426</v>
          </cell>
          <cell r="AX30">
            <v>41.382235032810215</v>
          </cell>
          <cell r="AY30">
            <v>86.906767955217148</v>
          </cell>
          <cell r="AZ30">
            <v>86.906767955217148</v>
          </cell>
          <cell r="BA30">
            <v>86.906767955217148</v>
          </cell>
          <cell r="BB30">
            <v>0</v>
          </cell>
          <cell r="BC30">
            <v>86.906767955217148</v>
          </cell>
          <cell r="BD30">
            <v>150.05892277612742</v>
          </cell>
          <cell r="BF30">
            <v>121.99273027942334</v>
          </cell>
          <cell r="BJ30">
            <v>150.05892277612742</v>
          </cell>
          <cell r="BM30">
            <v>150.05892277612742</v>
          </cell>
          <cell r="BN30">
            <v>81.067237407572236</v>
          </cell>
          <cell r="BO30">
            <v>144.31389367524136</v>
          </cell>
          <cell r="BP30">
            <v>79.874628037538798</v>
          </cell>
          <cell r="BQ30">
            <v>79.041190935376889</v>
          </cell>
          <cell r="BR30">
            <v>79.041190935376889</v>
          </cell>
          <cell r="BS30">
            <v>79.041190935376889</v>
          </cell>
          <cell r="BT30">
            <v>79.041190935376889</v>
          </cell>
          <cell r="BU30">
            <v>79.041190935376889</v>
          </cell>
          <cell r="BV30">
            <v>79.041190935376889</v>
          </cell>
          <cell r="BW30">
            <v>78.206971877214585</v>
          </cell>
          <cell r="BX30">
            <v>78.206971877214585</v>
          </cell>
          <cell r="BY30">
            <v>58.503719181334453</v>
          </cell>
          <cell r="BZ30">
            <v>57.929479189144736</v>
          </cell>
          <cell r="CA30">
            <v>58.385078005734648</v>
          </cell>
          <cell r="CC30">
            <v>58.34137655998223</v>
          </cell>
          <cell r="CD30">
            <v>45.899626717851888</v>
          </cell>
          <cell r="CE30">
            <v>45.76239404690358</v>
          </cell>
          <cell r="CF30">
            <v>45.899626717851888</v>
          </cell>
          <cell r="CG30">
            <v>45.759546947191374</v>
          </cell>
          <cell r="CH30">
            <v>45.759546947191374</v>
          </cell>
          <cell r="CI30">
            <v>45.759546947191374</v>
          </cell>
          <cell r="CJ30">
            <v>45.655115001355952</v>
          </cell>
          <cell r="CM30">
            <v>45.604707616469142</v>
          </cell>
          <cell r="CY30">
            <v>51.903381534256397</v>
          </cell>
          <cell r="CZ30">
            <v>60.338360782207467</v>
          </cell>
          <cell r="DA30">
            <v>18.264352290254728</v>
          </cell>
          <cell r="DH30">
            <v>57.929077995014616</v>
          </cell>
          <cell r="DN30">
            <v>114.09035064616624</v>
          </cell>
          <cell r="DP30">
            <v>94.566908267968287</v>
          </cell>
          <cell r="DQ30">
            <v>94.566908267968287</v>
          </cell>
          <cell r="DR30">
            <v>96.099995830678608</v>
          </cell>
          <cell r="DS30">
            <v>96.099995830678608</v>
          </cell>
          <cell r="DT30">
            <v>96.099995830678608</v>
          </cell>
          <cell r="DU30">
            <v>96.099995830678608</v>
          </cell>
          <cell r="DV30">
            <v>18.027849077799932</v>
          </cell>
          <cell r="DW30">
            <v>18.027849077799932</v>
          </cell>
          <cell r="DX30">
            <v>18.027849102580578</v>
          </cell>
          <cell r="DY30">
            <v>18.027849102580578</v>
          </cell>
          <cell r="DZ30">
            <v>18.02784909638542</v>
          </cell>
          <cell r="EA30">
            <v>100.43669070277186</v>
          </cell>
          <cell r="EB30">
            <v>100.43669070277186</v>
          </cell>
          <cell r="EC30">
            <v>100.43669070277186</v>
          </cell>
          <cell r="ED30">
            <v>100.43669070277186</v>
          </cell>
          <cell r="EE30">
            <v>115.2457931485185</v>
          </cell>
          <cell r="EG30">
            <v>123.9572612833599</v>
          </cell>
          <cell r="EN30">
            <v>123.95724091221688</v>
          </cell>
          <cell r="EO30">
            <v>123.95724091221688</v>
          </cell>
          <cell r="EP30">
            <v>123.95724091221688</v>
          </cell>
          <cell r="EQ30">
            <v>123.95724091221688</v>
          </cell>
          <cell r="ER30">
            <v>123.95724091221688</v>
          </cell>
          <cell r="ES30">
            <v>123.95724091221688</v>
          </cell>
          <cell r="ET30">
            <v>123.95724091221688</v>
          </cell>
          <cell r="EU30">
            <v>87.358420472213496</v>
          </cell>
          <cell r="EW30">
            <v>87.358420472213496</v>
          </cell>
          <cell r="EX30">
            <v>87.358420472213496</v>
          </cell>
          <cell r="EY30">
            <v>87.358420472213496</v>
          </cell>
          <cell r="EZ30">
            <v>87.358420472213496</v>
          </cell>
          <cell r="FA30">
            <v>87.358420472213496</v>
          </cell>
          <cell r="FD30">
            <v>62.319773319107696</v>
          </cell>
          <cell r="FF30">
            <v>62.319773319107696</v>
          </cell>
          <cell r="FH30">
            <v>41.29183108353326</v>
          </cell>
          <cell r="FI30">
            <v>41.382265156391909</v>
          </cell>
          <cell r="FJ30">
            <v>41.29183108353326</v>
          </cell>
          <cell r="FK30">
            <v>41.382265156391909</v>
          </cell>
          <cell r="FL30">
            <v>41.382265156391909</v>
          </cell>
          <cell r="FM30">
            <v>41.29183108353326</v>
          </cell>
          <cell r="FN30">
            <v>54.086697479996872</v>
          </cell>
          <cell r="FO30">
            <v>62.319773319107696</v>
          </cell>
          <cell r="FP30">
            <v>65.667781709880359</v>
          </cell>
          <cell r="FQ30">
            <v>62.319773319107696</v>
          </cell>
          <cell r="FR30">
            <v>41.29183108353326</v>
          </cell>
          <cell r="FS30">
            <v>54.086697479996872</v>
          </cell>
          <cell r="FT30">
            <v>54.086697479996872</v>
          </cell>
          <cell r="FU30">
            <v>65.667781709880359</v>
          </cell>
          <cell r="FV30">
            <v>65.667781709880359</v>
          </cell>
          <cell r="FW30">
            <v>87.358420472213496</v>
          </cell>
          <cell r="FX30">
            <v>87.358420472213496</v>
          </cell>
          <cell r="FY30">
            <v>60.338360782207467</v>
          </cell>
          <cell r="FZ30">
            <v>60.338360782207467</v>
          </cell>
          <cell r="GA30">
            <v>60.338360782207467</v>
          </cell>
          <cell r="GB30">
            <v>60.338360782207467</v>
          </cell>
          <cell r="GC30">
            <v>97.571828940064364</v>
          </cell>
          <cell r="GD30">
            <v>97.571828940064364</v>
          </cell>
          <cell r="GE30">
            <v>97.571828940064364</v>
          </cell>
          <cell r="GF30">
            <v>58.34137655998223</v>
          </cell>
          <cell r="GG30">
            <v>58.34137655998223</v>
          </cell>
          <cell r="GJ30">
            <v>59.366820848525492</v>
          </cell>
          <cell r="GK30">
            <v>45.899626717851717</v>
          </cell>
          <cell r="GL30">
            <v>84.785387352634672</v>
          </cell>
          <cell r="GM30">
            <v>84.785387352634672</v>
          </cell>
          <cell r="GN30">
            <v>61.247377085874056</v>
          </cell>
          <cell r="GQ30">
            <v>81.064949244785083</v>
          </cell>
          <cell r="GR30">
            <v>150.16900634765625</v>
          </cell>
          <cell r="GS30">
            <v>79.041190935376889</v>
          </cell>
          <cell r="GT30">
            <v>150.05892277612742</v>
          </cell>
          <cell r="GV30">
            <v>0</v>
          </cell>
          <cell r="GW30">
            <v>121.99273027942334</v>
          </cell>
          <cell r="GX30">
            <v>115.2457931485185</v>
          </cell>
          <cell r="HA30">
            <v>105.81896349001867</v>
          </cell>
          <cell r="HB30">
            <v>123.9572612833599</v>
          </cell>
          <cell r="HC30">
            <v>240</v>
          </cell>
          <cell r="HD30">
            <v>240</v>
          </cell>
          <cell r="HE30">
            <v>240</v>
          </cell>
          <cell r="HF30">
            <v>240</v>
          </cell>
          <cell r="HH30">
            <v>240</v>
          </cell>
          <cell r="HI30">
            <v>240</v>
          </cell>
          <cell r="HJ30">
            <v>240</v>
          </cell>
          <cell r="HK30">
            <v>240</v>
          </cell>
          <cell r="HL30">
            <v>240</v>
          </cell>
          <cell r="HM30">
            <v>240</v>
          </cell>
          <cell r="HN30">
            <v>240</v>
          </cell>
          <cell r="HO30">
            <v>240</v>
          </cell>
          <cell r="HP30">
            <v>240</v>
          </cell>
          <cell r="HQ30">
            <v>240</v>
          </cell>
          <cell r="HR30">
            <v>240</v>
          </cell>
          <cell r="HS30">
            <v>240</v>
          </cell>
          <cell r="HT30">
            <v>240</v>
          </cell>
          <cell r="HU30">
            <v>240</v>
          </cell>
          <cell r="HX30">
            <v>18.264304759855069</v>
          </cell>
          <cell r="HY30">
            <v>18.264230176403043</v>
          </cell>
        </row>
        <row r="31">
          <cell r="D31" t="str">
            <v>StreamLiqProp$.SpEnthalpy</v>
          </cell>
          <cell r="E31">
            <v>-2413.9225318818726</v>
          </cell>
          <cell r="F31">
            <v>-2235.2827681894591</v>
          </cell>
          <cell r="G31">
            <v>-15860.36600807186</v>
          </cell>
          <cell r="H31">
            <v>-15860.36600807186</v>
          </cell>
          <cell r="I31">
            <v>-2461.0642223827508</v>
          </cell>
          <cell r="J31">
            <v>-2583.0400367198413</v>
          </cell>
          <cell r="K31">
            <v>-2458.0872454457353</v>
          </cell>
          <cell r="L31">
            <v>-2422.6625506728651</v>
          </cell>
          <cell r="N31">
            <v>-15848.667968380685</v>
          </cell>
          <cell r="O31">
            <v>-2581.812805259186</v>
          </cell>
          <cell r="Q31">
            <v>-2528.8657576661926</v>
          </cell>
          <cell r="R31">
            <v>-15852.693487575216</v>
          </cell>
          <cell r="S31">
            <v>-2422.6771723649472</v>
          </cell>
          <cell r="T31">
            <v>-2528.8701898961176</v>
          </cell>
          <cell r="U31">
            <v>-2528.8701782107073</v>
          </cell>
          <cell r="V31">
            <v>-2237.0739072121805</v>
          </cell>
          <cell r="W31">
            <v>-2550.3875693907689</v>
          </cell>
          <cell r="X31">
            <v>-2422.6772942720363</v>
          </cell>
          <cell r="Y31">
            <v>-2418.8931682722678</v>
          </cell>
          <cell r="Z31">
            <v>-2423.2419095049522</v>
          </cell>
          <cell r="AA31">
            <v>-2330.1044538099427</v>
          </cell>
          <cell r="AB31">
            <v>-2238.1965641876</v>
          </cell>
          <cell r="AC31">
            <v>-2423.9637845867342</v>
          </cell>
          <cell r="AD31">
            <v>-2492.2230152092566</v>
          </cell>
          <cell r="AE31">
            <v>-2354.7064940181713</v>
          </cell>
          <cell r="AF31">
            <v>-2437.175100546915</v>
          </cell>
          <cell r="AG31">
            <v>-2637.0386390787044</v>
          </cell>
          <cell r="AH31">
            <v>-2279.7738762682729</v>
          </cell>
          <cell r="AI31">
            <v>-2427.654104055001</v>
          </cell>
          <cell r="AK31">
            <v>-3454.1893278774028</v>
          </cell>
          <cell r="AL31">
            <v>-15858.786555035093</v>
          </cell>
          <cell r="AM31">
            <v>-2382.3364821373711</v>
          </cell>
          <cell r="AN31">
            <v>-15858.786538948045</v>
          </cell>
          <cell r="AO31">
            <v>-2247.9703638400492</v>
          </cell>
          <cell r="AP31">
            <v>-2170.3612968681177</v>
          </cell>
          <cell r="AQ31">
            <v>-2139.8265013606951</v>
          </cell>
          <cell r="AR31">
            <v>-1964.2002950869091</v>
          </cell>
          <cell r="AS31">
            <v>-2517.7527090992498</v>
          </cell>
          <cell r="AT31">
            <v>-2042.9675095775447</v>
          </cell>
          <cell r="AV31">
            <v>-2487.2521496812547</v>
          </cell>
          <cell r="AW31">
            <v>-2539.8844894191534</v>
          </cell>
          <cell r="AX31">
            <v>-2949.1535493648398</v>
          </cell>
          <cell r="AY31">
            <v>-2350.2375780832149</v>
          </cell>
          <cell r="AZ31">
            <v>-2350.2375780832149</v>
          </cell>
          <cell r="BA31">
            <v>-2350.2375780832149</v>
          </cell>
          <cell r="BB31">
            <v>0</v>
          </cell>
          <cell r="BC31">
            <v>-2350.2375780832149</v>
          </cell>
          <cell r="BD31">
            <v>-5312.7508945887112</v>
          </cell>
          <cell r="BF31">
            <v>-5592.3613789438978</v>
          </cell>
          <cell r="BJ31">
            <v>-5308.3047450410913</v>
          </cell>
          <cell r="BM31">
            <v>-5312.7506904338388</v>
          </cell>
          <cell r="BN31">
            <v>-2375.9855788404307</v>
          </cell>
          <cell r="BO31">
            <v>-5313.1332166590764</v>
          </cell>
          <cell r="BP31">
            <v>-2380.6213398939822</v>
          </cell>
          <cell r="BQ31">
            <v>-2383.7991833010383</v>
          </cell>
          <cell r="BR31">
            <v>-2383.7991833010383</v>
          </cell>
          <cell r="BS31">
            <v>-2383.7991833010383</v>
          </cell>
          <cell r="BT31">
            <v>-2383.7991833010383</v>
          </cell>
          <cell r="BU31">
            <v>-2383.7991833010383</v>
          </cell>
          <cell r="BV31">
            <v>-2383.7991833010383</v>
          </cell>
          <cell r="BW31">
            <v>-2386.8082638597766</v>
          </cell>
          <cell r="BX31">
            <v>-2386.8082638597766</v>
          </cell>
          <cell r="BY31">
            <v>-2633.1096845810866</v>
          </cell>
          <cell r="BZ31">
            <v>-2646.2185751131337</v>
          </cell>
          <cell r="CA31">
            <v>-2635.7890151676374</v>
          </cell>
          <cell r="CC31">
            <v>-2637.0383810865619</v>
          </cell>
          <cell r="CD31">
            <v>-3060.1403520591175</v>
          </cell>
          <cell r="CE31">
            <v>-3065.0192282834332</v>
          </cell>
          <cell r="CF31">
            <v>-3060.1403520591175</v>
          </cell>
          <cell r="CG31">
            <v>-3065.1150908925233</v>
          </cell>
          <cell r="CH31">
            <v>-3065.1150908925233</v>
          </cell>
          <cell r="CI31">
            <v>-3065.1150908925233</v>
          </cell>
          <cell r="CJ31">
            <v>-3069.5524557303997</v>
          </cell>
          <cell r="CM31">
            <v>-3072.2608362369142</v>
          </cell>
          <cell r="CY31">
            <v>-2912.5177918112604</v>
          </cell>
          <cell r="CZ31">
            <v>-2539.884709520139</v>
          </cell>
          <cell r="DA31">
            <v>-4711.9081771204974</v>
          </cell>
          <cell r="DH31">
            <v>-2646.2262927456641</v>
          </cell>
          <cell r="DN31">
            <v>-2041.6421412629616</v>
          </cell>
          <cell r="DP31">
            <v>-2427.654104055001</v>
          </cell>
          <cell r="DQ31">
            <v>-2427.654104055001</v>
          </cell>
          <cell r="DR31">
            <v>-2382.3364821373711</v>
          </cell>
          <cell r="DS31">
            <v>-2382.3364821373711</v>
          </cell>
          <cell r="DT31">
            <v>-2382.3364821373711</v>
          </cell>
          <cell r="DU31">
            <v>-2382.3364821373711</v>
          </cell>
          <cell r="DV31">
            <v>-15858.786555035093</v>
          </cell>
          <cell r="DW31">
            <v>-15858.786555035093</v>
          </cell>
          <cell r="DX31">
            <v>-15858.786538948045</v>
          </cell>
          <cell r="DY31">
            <v>-15858.786538948045</v>
          </cell>
          <cell r="DZ31">
            <v>-15858.786542969799</v>
          </cell>
          <cell r="EA31">
            <v>-2247.9703638400492</v>
          </cell>
          <cell r="EB31">
            <v>-2247.9703638400492</v>
          </cell>
          <cell r="EC31">
            <v>-2247.9703638400492</v>
          </cell>
          <cell r="ED31">
            <v>-2247.9703638400492</v>
          </cell>
          <cell r="EE31">
            <v>-2037.622348000504</v>
          </cell>
          <cell r="EG31">
            <v>-1791.7701782929796</v>
          </cell>
          <cell r="EN31">
            <v>-1951.5104769103068</v>
          </cell>
          <cell r="EO31">
            <v>-2066.2398272884657</v>
          </cell>
          <cell r="EP31">
            <v>-2090.1405960909565</v>
          </cell>
          <cell r="EQ31">
            <v>-1791.7698415123475</v>
          </cell>
          <cell r="ER31">
            <v>-2090.1405960909565</v>
          </cell>
          <cell r="ES31">
            <v>-2090.1405960909565</v>
          </cell>
          <cell r="ET31">
            <v>-2090.1405960909565</v>
          </cell>
          <cell r="EU31">
            <v>-2106.2154764967977</v>
          </cell>
          <cell r="EW31">
            <v>-2106.2154764967977</v>
          </cell>
          <cell r="EX31">
            <v>-2104.9132263063275</v>
          </cell>
          <cell r="EY31">
            <v>-2104.9132263063275</v>
          </cell>
          <cell r="EZ31">
            <v>-2104.9132263063275</v>
          </cell>
          <cell r="FA31">
            <v>-2104.9132263063275</v>
          </cell>
          <cell r="FD31">
            <v>-2411.6413342332407</v>
          </cell>
          <cell r="FF31">
            <v>-2411.6413342332407</v>
          </cell>
          <cell r="FH31">
            <v>-2952.1708203961516</v>
          </cell>
          <cell r="FI31">
            <v>-2949.1525840114632</v>
          </cell>
          <cell r="FJ31">
            <v>-2952.1708203961516</v>
          </cell>
          <cell r="FK31">
            <v>-2949.1525840114632</v>
          </cell>
          <cell r="FL31">
            <v>-2949.1525840114632</v>
          </cell>
          <cell r="FM31">
            <v>-2952.1708203961516</v>
          </cell>
          <cell r="FN31">
            <v>-2657.3698513496042</v>
          </cell>
          <cell r="FO31">
            <v>-2411.6413342332407</v>
          </cell>
          <cell r="FP31">
            <v>-2372.0734175978146</v>
          </cell>
          <cell r="FQ31">
            <v>-2411.6413342332407</v>
          </cell>
          <cell r="FR31">
            <v>-2952.1708203961516</v>
          </cell>
          <cell r="FS31">
            <v>-2657.3698513496042</v>
          </cell>
          <cell r="FT31">
            <v>-2657.3698513496042</v>
          </cell>
          <cell r="FU31">
            <v>-2372.0734175978146</v>
          </cell>
          <cell r="FV31">
            <v>-2372.0734175978146</v>
          </cell>
          <cell r="FW31">
            <v>-2104.9132263063275</v>
          </cell>
          <cell r="FX31">
            <v>-2104.9132263063275</v>
          </cell>
          <cell r="FY31">
            <v>-2539.884709520139</v>
          </cell>
          <cell r="FZ31">
            <v>-2539.884709520139</v>
          </cell>
          <cell r="GA31">
            <v>-2539.884709520139</v>
          </cell>
          <cell r="GB31">
            <v>-2539.884709520139</v>
          </cell>
          <cell r="GC31">
            <v>-2279.7738609695211</v>
          </cell>
          <cell r="GD31">
            <v>-2279.7738609695211</v>
          </cell>
          <cell r="GE31">
            <v>-2279.7738609695211</v>
          </cell>
          <cell r="GF31">
            <v>-2637.0383810865619</v>
          </cell>
          <cell r="GG31">
            <v>-2637.0383810865619</v>
          </cell>
          <cell r="GJ31">
            <v>-2661.1355946138697</v>
          </cell>
          <cell r="GK31">
            <v>-3060.1403520591225</v>
          </cell>
          <cell r="GL31">
            <v>-2528.8657576661931</v>
          </cell>
          <cell r="GM31">
            <v>-2528.8657576661931</v>
          </cell>
          <cell r="GN31">
            <v>-2487.2536959079184</v>
          </cell>
          <cell r="GQ31">
            <v>-2375.9971843871194</v>
          </cell>
          <cell r="GR31">
            <v>-5323.7621164367692</v>
          </cell>
          <cell r="GS31">
            <v>-2383.7991833010383</v>
          </cell>
          <cell r="GT31">
            <v>-5312.7508945887112</v>
          </cell>
          <cell r="GV31">
            <v>0</v>
          </cell>
          <cell r="GW31">
            <v>-5592.3613789438978</v>
          </cell>
          <cell r="GX31">
            <v>-2037.6223480005037</v>
          </cell>
          <cell r="HA31">
            <v>-1950.0931722308101</v>
          </cell>
          <cell r="HB31">
            <v>-1791.7701782929796</v>
          </cell>
          <cell r="HC31">
            <v>544.90432462816432</v>
          </cell>
          <cell r="HD31">
            <v>545.39295789808807</v>
          </cell>
          <cell r="HE31">
            <v>544.90432462816432</v>
          </cell>
          <cell r="HF31">
            <v>657.59633289290423</v>
          </cell>
          <cell r="HH31">
            <v>657.59633289290423</v>
          </cell>
          <cell r="HI31">
            <v>657.59633289290423</v>
          </cell>
          <cell r="HJ31">
            <v>544.90652436232756</v>
          </cell>
          <cell r="HK31">
            <v>544.90434985667014</v>
          </cell>
          <cell r="HL31">
            <v>657.59633289290423</v>
          </cell>
          <cell r="HM31">
            <v>657.59633289290423</v>
          </cell>
          <cell r="HN31">
            <v>544.90434985667014</v>
          </cell>
          <cell r="HO31">
            <v>544.90434985667014</v>
          </cell>
          <cell r="HP31">
            <v>544.90652436232756</v>
          </cell>
          <cell r="HQ31">
            <v>544.90652436232756</v>
          </cell>
          <cell r="HR31">
            <v>657.59633289290423</v>
          </cell>
          <cell r="HS31">
            <v>657.59633289290423</v>
          </cell>
          <cell r="HT31">
            <v>657.59633289290423</v>
          </cell>
          <cell r="HU31">
            <v>544.90440103488243</v>
          </cell>
          <cell r="HX31">
            <v>-4711.8563876627777</v>
          </cell>
          <cell r="HY31">
            <v>-4711.8143914267948</v>
          </cell>
        </row>
        <row r="32">
          <cell r="D32" t="str">
            <v>StreamLiqProp$.Cp</v>
          </cell>
          <cell r="E32">
            <v>2.0965206464623276</v>
          </cell>
          <cell r="F32">
            <v>2.1917872399504623</v>
          </cell>
          <cell r="G32">
            <v>4.1604500244505722</v>
          </cell>
          <cell r="H32">
            <v>4.1604500244505722</v>
          </cell>
          <cell r="I32">
            <v>2.1024733226691699</v>
          </cell>
          <cell r="J32">
            <v>2.2410857594772096</v>
          </cell>
          <cell r="K32">
            <v>2.1032646777384887</v>
          </cell>
          <cell r="L32">
            <v>2.0978371008704668</v>
          </cell>
          <cell r="N32">
            <v>4.1548951986600393</v>
          </cell>
          <cell r="O32">
            <v>2.2417827584024304</v>
          </cell>
          <cell r="Q32">
            <v>2.2341423841234822</v>
          </cell>
          <cell r="R32">
            <v>4.1568007861205132</v>
          </cell>
          <cell r="S32">
            <v>2.097833288529193</v>
          </cell>
          <cell r="T32">
            <v>2.2341397873012898</v>
          </cell>
          <cell r="U32">
            <v>2.2341397824572948</v>
          </cell>
          <cell r="V32">
            <v>2.191442646937062</v>
          </cell>
          <cell r="W32">
            <v>2.2372445535106671</v>
          </cell>
          <cell r="X32">
            <v>2.0978333331224204</v>
          </cell>
          <cell r="Y32">
            <v>2.0970031558227116</v>
          </cell>
          <cell r="Z32">
            <v>2.0979198405585717</v>
          </cell>
          <cell r="AA32">
            <v>2.1432044916582926</v>
          </cell>
          <cell r="AB32">
            <v>2.1907658692151877</v>
          </cell>
          <cell r="AC32">
            <v>2.097418080256543</v>
          </cell>
          <cell r="AD32">
            <v>2.211470992177357</v>
          </cell>
          <cell r="AE32">
            <v>2.0663054548847244</v>
          </cell>
          <cell r="AF32">
            <v>2.1534300397290829</v>
          </cell>
          <cell r="AG32">
            <v>2.2572725408667509</v>
          </cell>
          <cell r="AH32">
            <v>2.135127960851813</v>
          </cell>
          <cell r="AI32">
            <v>2.1526984038475327</v>
          </cell>
          <cell r="AK32">
            <v>2.311913446896551</v>
          </cell>
          <cell r="AL32">
            <v>4.1652966637737956</v>
          </cell>
          <cell r="AM32">
            <v>2.1455127116920005</v>
          </cell>
          <cell r="AN32">
            <v>4.1652966561024645</v>
          </cell>
          <cell r="AO32">
            <v>2.1253740041840898</v>
          </cell>
          <cell r="AP32">
            <v>2.0826356765018215</v>
          </cell>
          <cell r="AQ32">
            <v>2.125014653428885</v>
          </cell>
          <cell r="AR32">
            <v>2.3665140595515211</v>
          </cell>
          <cell r="AS32">
            <v>2.3793446615532075</v>
          </cell>
          <cell r="AT32">
            <v>2.324785759114981</v>
          </cell>
          <cell r="AV32">
            <v>2.3817242402590995</v>
          </cell>
          <cell r="AW32">
            <v>2.3791982649219738</v>
          </cell>
          <cell r="AX32">
            <v>3.1131350563854481</v>
          </cell>
          <cell r="AY32">
            <v>2.165219400061424</v>
          </cell>
          <cell r="AZ32">
            <v>2.165219400061424</v>
          </cell>
          <cell r="BA32">
            <v>2.165219400061424</v>
          </cell>
          <cell r="BB32">
            <v>0</v>
          </cell>
          <cell r="BC32">
            <v>2.165219400061424</v>
          </cell>
          <cell r="BD32">
            <v>2.1402380087077923</v>
          </cell>
          <cell r="BF32">
            <v>2.1732044654614842</v>
          </cell>
          <cell r="BJ32">
            <v>2.1538976944650061</v>
          </cell>
          <cell r="BM32">
            <v>2.1402392464299611</v>
          </cell>
          <cell r="BN32">
            <v>2.1972945710998353</v>
          </cell>
          <cell r="BO32">
            <v>2.1186453567377566</v>
          </cell>
          <cell r="BP32">
            <v>2.2010208861876386</v>
          </cell>
          <cell r="BQ32">
            <v>2.2033415505087022</v>
          </cell>
          <cell r="BR32">
            <v>2.2033415505087022</v>
          </cell>
          <cell r="BS32">
            <v>2.2033415505087022</v>
          </cell>
          <cell r="BT32">
            <v>2.2033415505087022</v>
          </cell>
          <cell r="BU32">
            <v>2.2033415505087022</v>
          </cell>
          <cell r="BV32">
            <v>2.2033415505087022</v>
          </cell>
          <cell r="BW32">
            <v>2.2056307000365543</v>
          </cell>
          <cell r="BX32">
            <v>2.2056307000365543</v>
          </cell>
          <cell r="BY32">
            <v>2.2568881550702922</v>
          </cell>
          <cell r="BZ32">
            <v>2.2592179304735689</v>
          </cell>
          <cell r="CA32">
            <v>2.2573620345150753</v>
          </cell>
          <cell r="CC32">
            <v>2.2572747856329647</v>
          </cell>
          <cell r="CD32">
            <v>2.2812813694883838</v>
          </cell>
          <cell r="CE32">
            <v>2.2828870596224387</v>
          </cell>
          <cell r="CF32">
            <v>2.2812813694883838</v>
          </cell>
          <cell r="CG32">
            <v>2.2829286164121867</v>
          </cell>
          <cell r="CH32">
            <v>2.2829286164121867</v>
          </cell>
          <cell r="CI32">
            <v>2.2829286164121867</v>
          </cell>
          <cell r="CJ32">
            <v>2.2836260295149793</v>
          </cell>
          <cell r="CM32">
            <v>2.2833184187700604</v>
          </cell>
          <cell r="CY32">
            <v>2.1689363089828215</v>
          </cell>
          <cell r="CZ32">
            <v>2.3791981982153345</v>
          </cell>
          <cell r="DA32">
            <v>2.4006504969030087</v>
          </cell>
          <cell r="DH32">
            <v>2.259219504962759</v>
          </cell>
          <cell r="DN32">
            <v>2.3213155441448978</v>
          </cell>
          <cell r="DP32">
            <v>2.1526984038475327</v>
          </cell>
          <cell r="DQ32">
            <v>2.1526984038475327</v>
          </cell>
          <cell r="DR32">
            <v>2.1455127116920005</v>
          </cell>
          <cell r="DS32">
            <v>2.1455127116920005</v>
          </cell>
          <cell r="DT32">
            <v>2.1455127116920005</v>
          </cell>
          <cell r="DU32">
            <v>2.1455127116920005</v>
          </cell>
          <cell r="DV32">
            <v>4.1652966637737956</v>
          </cell>
          <cell r="DW32">
            <v>4.1652966637737956</v>
          </cell>
          <cell r="DX32">
            <v>4.1652966561024645</v>
          </cell>
          <cell r="DY32">
            <v>4.1652966561024645</v>
          </cell>
          <cell r="DZ32">
            <v>4.1652966581577413</v>
          </cell>
          <cell r="EA32">
            <v>2.1253740041840898</v>
          </cell>
          <cell r="EB32">
            <v>2.1253740041840898</v>
          </cell>
          <cell r="EC32">
            <v>2.1253740041840898</v>
          </cell>
          <cell r="ED32">
            <v>2.1253740041840898</v>
          </cell>
          <cell r="EE32">
            <v>2.3176637534928464</v>
          </cell>
          <cell r="EG32">
            <v>2.6331255434980285</v>
          </cell>
          <cell r="EN32">
            <v>2.3911653519478535</v>
          </cell>
          <cell r="EO32">
            <v>2.1913881497456487</v>
          </cell>
          <cell r="EP32">
            <v>2.1436849751652485</v>
          </cell>
          <cell r="EQ32">
            <v>2.633126017701549</v>
          </cell>
          <cell r="ER32">
            <v>2.1447688111165522</v>
          </cell>
          <cell r="ES32">
            <v>2.1447688111165522</v>
          </cell>
          <cell r="ET32">
            <v>2.1447688111165522</v>
          </cell>
          <cell r="EU32">
            <v>2.3043206885529806</v>
          </cell>
          <cell r="EW32">
            <v>2.3043206885529806</v>
          </cell>
          <cell r="EX32">
            <v>2.3043350498241</v>
          </cell>
          <cell r="EY32">
            <v>2.3046400474361115</v>
          </cell>
          <cell r="EZ32">
            <v>2.3046400474361115</v>
          </cell>
          <cell r="FA32">
            <v>2.3046400474361115</v>
          </cell>
          <cell r="FD32">
            <v>2.4819808296419028</v>
          </cell>
          <cell r="FF32">
            <v>2.4819808296419028</v>
          </cell>
          <cell r="FH32">
            <v>3.1234236849570016</v>
          </cell>
          <cell r="FI32">
            <v>3.1131325698377079</v>
          </cell>
          <cell r="FJ32">
            <v>3.1234236849570016</v>
          </cell>
          <cell r="FK32">
            <v>3.1131325698377079</v>
          </cell>
          <cell r="FL32">
            <v>3.1131325698377079</v>
          </cell>
          <cell r="FM32">
            <v>3.1234236849570016</v>
          </cell>
          <cell r="FN32">
            <v>2.4166429217658831</v>
          </cell>
          <cell r="FO32">
            <v>2.4819808296419028</v>
          </cell>
          <cell r="FP32">
            <v>2.4234456559701889</v>
          </cell>
          <cell r="FQ32">
            <v>2.4819808296419028</v>
          </cell>
          <cell r="FR32">
            <v>3.1234236849570016</v>
          </cell>
          <cell r="FS32">
            <v>2.4166429217658831</v>
          </cell>
          <cell r="FT32">
            <v>2.4166429217658831</v>
          </cell>
          <cell r="FU32">
            <v>2.4234456559701889</v>
          </cell>
          <cell r="FV32">
            <v>2.4234456559701889</v>
          </cell>
          <cell r="FW32">
            <v>2.3046400474361115</v>
          </cell>
          <cell r="FX32">
            <v>2.3046400474361115</v>
          </cell>
          <cell r="FY32">
            <v>2.3791981982153345</v>
          </cell>
          <cell r="FZ32">
            <v>2.3791981982153345</v>
          </cell>
          <cell r="GA32">
            <v>2.3791981982153345</v>
          </cell>
          <cell r="GB32">
            <v>2.3791981982153345</v>
          </cell>
          <cell r="GC32">
            <v>2.1351280161803232</v>
          </cell>
          <cell r="GD32">
            <v>2.1351280161803232</v>
          </cell>
          <cell r="GE32">
            <v>2.1351280161803232</v>
          </cell>
          <cell r="GF32">
            <v>2.2572747856329647</v>
          </cell>
          <cell r="GG32">
            <v>2.2572747856329647</v>
          </cell>
          <cell r="GJ32">
            <v>2.2041662765432992</v>
          </cell>
          <cell r="GK32">
            <v>2.281281369488386</v>
          </cell>
          <cell r="GL32">
            <v>2.2341423841234667</v>
          </cell>
          <cell r="GM32">
            <v>2.2341423841234476</v>
          </cell>
          <cell r="GN32">
            <v>2.3817221708757157</v>
          </cell>
          <cell r="GQ32">
            <v>2.1973012214404894</v>
          </cell>
          <cell r="GR32">
            <v>2.1031560662516475</v>
          </cell>
          <cell r="GS32">
            <v>2.2033415505087022</v>
          </cell>
          <cell r="GT32">
            <v>2.1402385797415908</v>
          </cell>
          <cell r="GV32">
            <v>0</v>
          </cell>
          <cell r="GW32">
            <v>2.1732039045977283</v>
          </cell>
          <cell r="GX32">
            <v>2.3176637534928464</v>
          </cell>
          <cell r="HA32">
            <v>2.5202114880032793</v>
          </cell>
          <cell r="HB32">
            <v>2.6331255434671332</v>
          </cell>
          <cell r="HC32">
            <v>2.170626927296416</v>
          </cell>
          <cell r="HD32">
            <v>2.171397159915486</v>
          </cell>
          <cell r="HE32">
            <v>2.170626927296416</v>
          </cell>
          <cell r="HF32">
            <v>2.334738300037154</v>
          </cell>
          <cell r="HH32">
            <v>2.3347383010609288</v>
          </cell>
          <cell r="HI32">
            <v>2.3347383010609288</v>
          </cell>
          <cell r="HJ32">
            <v>2.1706303334448123</v>
          </cell>
          <cell r="HK32">
            <v>2.1706269042391297</v>
          </cell>
          <cell r="HL32">
            <v>2.3347383010609288</v>
          </cell>
          <cell r="HM32">
            <v>2.3347383010609288</v>
          </cell>
          <cell r="HN32">
            <v>2.1706269042391297</v>
          </cell>
          <cell r="HO32">
            <v>2.1706269042391297</v>
          </cell>
          <cell r="HP32">
            <v>2.1706303334448123</v>
          </cell>
          <cell r="HQ32">
            <v>2.1706303334448123</v>
          </cell>
          <cell r="HR32">
            <v>2.3347383010609288</v>
          </cell>
          <cell r="HS32">
            <v>2.3347383010609288</v>
          </cell>
          <cell r="HT32">
            <v>2.3347383010609288</v>
          </cell>
          <cell r="HU32">
            <v>2.1706269849471864</v>
          </cell>
          <cell r="HX32">
            <v>2.3249106854682045</v>
          </cell>
          <cell r="HY32">
            <v>2.3200287772807702</v>
          </cell>
        </row>
        <row r="33">
          <cell r="D33" t="str">
            <v>StreamLiqProp$.CPCVRatio</v>
          </cell>
          <cell r="E33">
            <v>1.4718765038216477</v>
          </cell>
          <cell r="F33">
            <v>1.3534471281173952</v>
          </cell>
          <cell r="G33">
            <v>1.1520555098546759</v>
          </cell>
          <cell r="H33">
            <v>1.1520555098546759</v>
          </cell>
          <cell r="I33">
            <v>1.4729323498089801</v>
          </cell>
          <cell r="J33">
            <v>1.3468570124477517</v>
          </cell>
          <cell r="K33">
            <v>1.4715508935168991</v>
          </cell>
          <cell r="L33">
            <v>1.3000342558192148</v>
          </cell>
          <cell r="N33">
            <v>1.152334347492975</v>
          </cell>
          <cell r="O33">
            <v>1.346253057579061</v>
          </cell>
          <cell r="Q33">
            <v>1.2859905194837751</v>
          </cell>
          <cell r="R33">
            <v>1.1522386203805388</v>
          </cell>
          <cell r="S33">
            <v>1.4720738670092399</v>
          </cell>
          <cell r="T33">
            <v>1.3110670884071693</v>
          </cell>
          <cell r="U33">
            <v>1.3110670925667243</v>
          </cell>
          <cell r="V33">
            <v>1.5629403434504876</v>
          </cell>
          <cell r="W33">
            <v>1.2852253864244008</v>
          </cell>
          <cell r="X33">
            <v>1.4720738485596883</v>
          </cell>
          <cell r="Y33">
            <v>1.5780424362167083</v>
          </cell>
          <cell r="Z33">
            <v>1.3000138999029298</v>
          </cell>
          <cell r="AA33">
            <v>1.5711145907435915</v>
          </cell>
          <cell r="AB33">
            <v>1.5604830032828649</v>
          </cell>
          <cell r="AC33">
            <v>1.5757458751934723</v>
          </cell>
          <cell r="AD33">
            <v>1.0207431850896596</v>
          </cell>
          <cell r="AE33">
            <v>1.0210342630172138</v>
          </cell>
          <cell r="AF33">
            <v>1.0207892413459119</v>
          </cell>
          <cell r="AG33">
            <v>1.0673889686946543</v>
          </cell>
          <cell r="AH33">
            <v>1.022204385231219</v>
          </cell>
          <cell r="AI33">
            <v>1.0212073058290319</v>
          </cell>
          <cell r="AK33">
            <v>1.3647186810563257</v>
          </cell>
          <cell r="AL33">
            <v>1.1518182856162436</v>
          </cell>
          <cell r="AM33">
            <v>1.2743184783829398</v>
          </cell>
          <cell r="AN33">
            <v>1.1518182895298523</v>
          </cell>
          <cell r="AO33">
            <v>1.2788511043250457</v>
          </cell>
          <cell r="AP33">
            <v>1.0097965965748903</v>
          </cell>
          <cell r="AQ33">
            <v>1.0102532052845905</v>
          </cell>
          <cell r="AR33">
            <v>1.0136048468485281</v>
          </cell>
          <cell r="AS33">
            <v>1.05499363924713</v>
          </cell>
          <cell r="AT33">
            <v>1.0240782345012454</v>
          </cell>
          <cell r="AV33">
            <v>1.0480952324257546</v>
          </cell>
          <cell r="AW33">
            <v>1.0596905959993239</v>
          </cell>
          <cell r="AX33">
            <v>1.7347886052838308</v>
          </cell>
          <cell r="AY33">
            <v>1.5728057018734127</v>
          </cell>
          <cell r="AZ33">
            <v>1.5728057018734127</v>
          </cell>
          <cell r="BA33">
            <v>1.5728057018734127</v>
          </cell>
          <cell r="BB33">
            <v>0</v>
          </cell>
          <cell r="BC33">
            <v>1.307471565654811</v>
          </cell>
          <cell r="BD33">
            <v>1.0430784655607721</v>
          </cell>
          <cell r="BF33">
            <v>1.0511157683121084</v>
          </cell>
          <cell r="BJ33">
            <v>1.0430818451723856</v>
          </cell>
          <cell r="BM33">
            <v>1.043078464866054</v>
          </cell>
          <cell r="BN33">
            <v>1.5792657432352974</v>
          </cell>
          <cell r="BO33">
            <v>1.0463459497521455</v>
          </cell>
          <cell r="BP33">
            <v>1.5770274217214981</v>
          </cell>
          <cell r="BQ33">
            <v>1.5750731552571779</v>
          </cell>
          <cell r="BR33">
            <v>1.5750731552571779</v>
          </cell>
          <cell r="BS33">
            <v>1.5750731552571779</v>
          </cell>
          <cell r="BT33">
            <v>1.5750731552571779</v>
          </cell>
          <cell r="BU33">
            <v>1.5750731552571779</v>
          </cell>
          <cell r="BV33">
            <v>1.5750731552571779</v>
          </cell>
          <cell r="BW33">
            <v>1.5727545171161899</v>
          </cell>
          <cell r="BX33">
            <v>1.5727545171161899</v>
          </cell>
          <cell r="BY33">
            <v>1.6790279339185648</v>
          </cell>
          <cell r="BZ33">
            <v>1.6846829012845879</v>
          </cell>
          <cell r="CA33">
            <v>1.6801826717161381</v>
          </cell>
          <cell r="CC33">
            <v>1.0673888913658964</v>
          </cell>
          <cell r="CD33">
            <v>1.5104925114574026</v>
          </cell>
          <cell r="CE33">
            <v>1.5426114414121996</v>
          </cell>
          <cell r="CF33">
            <v>1.0862520308548067</v>
          </cell>
          <cell r="CG33">
            <v>1.5426108680159416</v>
          </cell>
          <cell r="CH33">
            <v>1.5426108680159416</v>
          </cell>
          <cell r="CI33">
            <v>1.5426108680159416</v>
          </cell>
          <cell r="CJ33">
            <v>1.5360499295001562</v>
          </cell>
          <cell r="CM33">
            <v>1.5294805028750473</v>
          </cell>
          <cell r="CY33">
            <v>1.0238786786756811</v>
          </cell>
          <cell r="CZ33">
            <v>1.0596905779190786</v>
          </cell>
          <cell r="DA33">
            <v>1.4625565146278094</v>
          </cell>
          <cell r="DH33">
            <v>1.6846815237076931</v>
          </cell>
          <cell r="DN33">
            <v>1.0324112953566358</v>
          </cell>
          <cell r="DP33">
            <v>1.0212073058290319</v>
          </cell>
          <cell r="DQ33">
            <v>1.0212073058290319</v>
          </cell>
          <cell r="DR33">
            <v>1.2743184783829398</v>
          </cell>
          <cell r="DS33">
            <v>1.2743184783829398</v>
          </cell>
          <cell r="DT33">
            <v>1.2743184783829398</v>
          </cell>
          <cell r="DU33">
            <v>1.2743184783829398</v>
          </cell>
          <cell r="DV33">
            <v>1.1518182856162436</v>
          </cell>
          <cell r="DW33">
            <v>1.1518182856162436</v>
          </cell>
          <cell r="DX33">
            <v>1.1518182895298523</v>
          </cell>
          <cell r="DY33">
            <v>1.1518182895298523</v>
          </cell>
          <cell r="DZ33">
            <v>1.1518182892935078</v>
          </cell>
          <cell r="EA33">
            <v>1.2788511043250457</v>
          </cell>
          <cell r="EB33">
            <v>1.2788511043250457</v>
          </cell>
          <cell r="EC33">
            <v>1.2788511043250457</v>
          </cell>
          <cell r="ED33">
            <v>1.2788511043250457</v>
          </cell>
          <cell r="EE33">
            <v>1.0028836174617861</v>
          </cell>
          <cell r="EG33">
            <v>1.0261390260798702</v>
          </cell>
          <cell r="EN33">
            <v>1.2356406865399667</v>
          </cell>
          <cell r="EO33">
            <v>1.2382153001789844</v>
          </cell>
          <cell r="EP33">
            <v>1.2395142439514579</v>
          </cell>
          <cell r="EQ33">
            <v>1.0261390256573815</v>
          </cell>
          <cell r="ER33">
            <v>1.2400188852281318</v>
          </cell>
          <cell r="ES33">
            <v>1.2400188852281318</v>
          </cell>
          <cell r="ET33">
            <v>1.2400188852281318</v>
          </cell>
          <cell r="EU33">
            <v>1.1652568436441568</v>
          </cell>
          <cell r="EW33">
            <v>1.0430821695134809</v>
          </cell>
          <cell r="EX33">
            <v>1.2999264522189806</v>
          </cell>
          <cell r="EY33">
            <v>1.3002107485444316</v>
          </cell>
          <cell r="EZ33">
            <v>1.3002107485444316</v>
          </cell>
          <cell r="FA33">
            <v>1.3002107485444316</v>
          </cell>
          <cell r="FD33">
            <v>1.2253613650139592</v>
          </cell>
          <cell r="FF33">
            <v>1.0568064850056698</v>
          </cell>
          <cell r="FH33">
            <v>1.556217176308929</v>
          </cell>
          <cell r="FI33">
            <v>1.7347882033827691</v>
          </cell>
          <cell r="FJ33">
            <v>3.8797006523925033</v>
          </cell>
          <cell r="FK33">
            <v>1.7347882033827691</v>
          </cell>
          <cell r="FL33">
            <v>1.7347882033827691</v>
          </cell>
          <cell r="FM33">
            <v>3.8797006523925033</v>
          </cell>
          <cell r="FN33">
            <v>1.0787471676254672</v>
          </cell>
          <cell r="FO33">
            <v>1.0568064850056698</v>
          </cell>
          <cell r="FP33">
            <v>1.012717240156477</v>
          </cell>
          <cell r="FQ33">
            <v>1.0568064850056698</v>
          </cell>
          <cell r="FR33">
            <v>3.8797006523925033</v>
          </cell>
          <cell r="FS33">
            <v>1.0787471676254672</v>
          </cell>
          <cell r="FT33">
            <v>1.0787471676254672</v>
          </cell>
          <cell r="FU33">
            <v>1.012717240156477</v>
          </cell>
          <cell r="FV33">
            <v>1.012717240156477</v>
          </cell>
          <cell r="FW33">
            <v>1.3002107485444316</v>
          </cell>
          <cell r="FX33">
            <v>1.3002107485444316</v>
          </cell>
          <cell r="FY33">
            <v>1.0596905779190786</v>
          </cell>
          <cell r="FZ33">
            <v>1.0596905779190786</v>
          </cell>
          <cell r="GA33">
            <v>1.0596905779190786</v>
          </cell>
          <cell r="GB33">
            <v>1.0596905779190786</v>
          </cell>
          <cell r="GC33">
            <v>1.0222043869524038</v>
          </cell>
          <cell r="GD33">
            <v>1.0222043869524038</v>
          </cell>
          <cell r="GE33">
            <v>1.0222043869524038</v>
          </cell>
          <cell r="GF33">
            <v>1.0673888913658964</v>
          </cell>
          <cell r="GG33">
            <v>1.0673888913658964</v>
          </cell>
          <cell r="GJ33">
            <v>1.4617291597753825</v>
          </cell>
          <cell r="GK33">
            <v>1.510492511433249</v>
          </cell>
          <cell r="GL33">
            <v>1.2859905194837751</v>
          </cell>
          <cell r="GM33">
            <v>1.2859905194837751</v>
          </cell>
          <cell r="GN33">
            <v>1.0480943566993819</v>
          </cell>
          <cell r="GQ33">
            <v>1.5792696574600291</v>
          </cell>
          <cell r="GR33">
            <v>1.0429548001989519</v>
          </cell>
          <cell r="GS33">
            <v>1.5750731552571779</v>
          </cell>
          <cell r="GT33">
            <v>1.0430784655788536</v>
          </cell>
          <cell r="GV33">
            <v>0</v>
          </cell>
          <cell r="GW33">
            <v>1.0511157685572388</v>
          </cell>
          <cell r="GX33">
            <v>1.0028836174615854</v>
          </cell>
          <cell r="HA33">
            <v>1.0321796669509624</v>
          </cell>
          <cell r="HB33">
            <v>1.0261390260801848</v>
          </cell>
          <cell r="HC33">
            <v>1.0162187549996449</v>
          </cell>
          <cell r="HD33">
            <v>1.0162129086489622</v>
          </cell>
          <cell r="HE33">
            <v>1.0162187549996449</v>
          </cell>
          <cell r="HF33">
            <v>1.0150615498407567</v>
          </cell>
          <cell r="HH33">
            <v>1.0150615498340527</v>
          </cell>
          <cell r="HI33">
            <v>1.0150615498340527</v>
          </cell>
          <cell r="HJ33">
            <v>1.0162187291364362</v>
          </cell>
          <cell r="HK33">
            <v>1.0162187551747213</v>
          </cell>
          <cell r="HL33">
            <v>1.0150615498340527</v>
          </cell>
          <cell r="HM33">
            <v>1.0150615498340527</v>
          </cell>
          <cell r="HN33">
            <v>1.0162187551747213</v>
          </cell>
          <cell r="HO33">
            <v>1.0162187551747213</v>
          </cell>
          <cell r="HP33">
            <v>1.0162187291364362</v>
          </cell>
          <cell r="HQ33">
            <v>1.0162187291364362</v>
          </cell>
          <cell r="HR33">
            <v>1.0150615498340527</v>
          </cell>
          <cell r="HS33">
            <v>1.0150615498340527</v>
          </cell>
          <cell r="HT33">
            <v>1.0150615498340527</v>
          </cell>
          <cell r="HU33">
            <v>1.0162187545618964</v>
          </cell>
          <cell r="HX33">
            <v>1.4305041830086809</v>
          </cell>
          <cell r="HY33">
            <v>1.4284106801134444</v>
          </cell>
        </row>
        <row r="34">
          <cell r="D34" t="str">
            <v>StreamLiqProp$.DensityAct</v>
          </cell>
          <cell r="E34">
            <v>723.09452499566669</v>
          </cell>
          <cell r="F34">
            <v>700.02070359140646</v>
          </cell>
          <cell r="G34">
            <v>1009.4201993704222</v>
          </cell>
          <cell r="H34">
            <v>1009.4201993704222</v>
          </cell>
          <cell r="I34">
            <v>723.80438074734616</v>
          </cell>
          <cell r="J34">
            <v>705.57980495803315</v>
          </cell>
          <cell r="K34">
            <v>723.80970338023724</v>
          </cell>
          <cell r="L34">
            <v>723.26792568981784</v>
          </cell>
          <cell r="N34">
            <v>1009.7074703036562</v>
          </cell>
          <cell r="O34">
            <v>705.55350305343302</v>
          </cell>
          <cell r="Q34">
            <v>704.70676664779819</v>
          </cell>
          <cell r="R34">
            <v>1009.6071300976906</v>
          </cell>
          <cell r="S34">
            <v>723.26790866102169</v>
          </cell>
          <cell r="T34">
            <v>704.7069230288588</v>
          </cell>
          <cell r="U34">
            <v>704.70692224305742</v>
          </cell>
          <cell r="V34">
            <v>700.23432350905489</v>
          </cell>
          <cell r="W34">
            <v>705.05115266025462</v>
          </cell>
          <cell r="X34">
            <v>723.26790845838138</v>
          </cell>
          <cell r="Y34">
            <v>723.17916546571757</v>
          </cell>
          <cell r="Z34">
            <v>723.27653723984429</v>
          </cell>
          <cell r="AA34">
            <v>714.42027711520564</v>
          </cell>
          <cell r="AB34">
            <v>700.4796772679141</v>
          </cell>
          <cell r="AC34">
            <v>723.22146727396648</v>
          </cell>
          <cell r="AD34">
            <v>727.79394450749248</v>
          </cell>
          <cell r="AE34">
            <v>745.92351683988295</v>
          </cell>
          <cell r="AF34">
            <v>734.68826947540435</v>
          </cell>
          <cell r="AG34">
            <v>619.14354088870994</v>
          </cell>
          <cell r="AH34">
            <v>724.28038129012839</v>
          </cell>
          <cell r="AI34">
            <v>732.26333314025737</v>
          </cell>
          <cell r="AK34">
            <v>736.82988979364404</v>
          </cell>
          <cell r="AL34">
            <v>1009.4208272933314</v>
          </cell>
          <cell r="AM34">
            <v>731.98749007399567</v>
          </cell>
          <cell r="AN34">
            <v>1009.420827680039</v>
          </cell>
          <cell r="AO34">
            <v>729.98709474118596</v>
          </cell>
          <cell r="AP34">
            <v>752.74906329021371</v>
          </cell>
          <cell r="AQ34">
            <v>745.47681732928675</v>
          </cell>
          <cell r="AR34">
            <v>698.85381925101331</v>
          </cell>
          <cell r="AS34">
            <v>593.86763511619483</v>
          </cell>
          <cell r="AT34">
            <v>694.231081643484</v>
          </cell>
          <cell r="AV34">
            <v>594.40840486754098</v>
          </cell>
          <cell r="AW34">
            <v>592.94518347635653</v>
          </cell>
          <cell r="AX34">
            <v>380.33597453228305</v>
          </cell>
          <cell r="AY34">
            <v>700.7939650608904</v>
          </cell>
          <cell r="AZ34">
            <v>700.7939650608904</v>
          </cell>
          <cell r="BA34">
            <v>700.7939650608904</v>
          </cell>
          <cell r="BB34">
            <v>0</v>
          </cell>
          <cell r="BC34">
            <v>700.7939650608904</v>
          </cell>
          <cell r="BD34">
            <v>1126.1443039482174</v>
          </cell>
          <cell r="BF34">
            <v>1116.8821340840991</v>
          </cell>
          <cell r="BJ34">
            <v>1124.7119308205463</v>
          </cell>
          <cell r="BM34">
            <v>1126.1441682017307</v>
          </cell>
          <cell r="BN34">
            <v>683.02188925095379</v>
          </cell>
          <cell r="BO34">
            <v>425.1566635510697</v>
          </cell>
          <cell r="BP34">
            <v>680.01534959456433</v>
          </cell>
          <cell r="BQ34">
            <v>677.96143552493504</v>
          </cell>
          <cell r="BR34">
            <v>677.96143552493504</v>
          </cell>
          <cell r="BS34">
            <v>677.96143552493504</v>
          </cell>
          <cell r="BT34">
            <v>677.96143552493504</v>
          </cell>
          <cell r="BU34">
            <v>677.96143552493504</v>
          </cell>
          <cell r="BV34">
            <v>677.96143552493504</v>
          </cell>
          <cell r="BW34">
            <v>675.88240334972602</v>
          </cell>
          <cell r="BX34">
            <v>675.88240334972602</v>
          </cell>
          <cell r="BY34">
            <v>619.53207808338914</v>
          </cell>
          <cell r="BZ34">
            <v>617.52815775323097</v>
          </cell>
          <cell r="CA34">
            <v>619.12055889244664</v>
          </cell>
          <cell r="CC34">
            <v>619.14279525775908</v>
          </cell>
          <cell r="CD34">
            <v>594.16506553146917</v>
          </cell>
          <cell r="CE34">
            <v>593.49254558600683</v>
          </cell>
          <cell r="CF34">
            <v>594.16506553146917</v>
          </cell>
          <cell r="CG34">
            <v>593.47555654323094</v>
          </cell>
          <cell r="CH34">
            <v>593.47555654323094</v>
          </cell>
          <cell r="CI34">
            <v>593.47555654323094</v>
          </cell>
          <cell r="CJ34">
            <v>593.16496499020855</v>
          </cell>
          <cell r="CM34">
            <v>593.2224228874536</v>
          </cell>
          <cell r="CY34">
            <v>637.72565625479763</v>
          </cell>
          <cell r="CZ34">
            <v>592.945177825413</v>
          </cell>
          <cell r="DA34">
            <v>34.780943166141384</v>
          </cell>
          <cell r="DH34">
            <v>617.5267895000195</v>
          </cell>
          <cell r="DN34">
            <v>695.87092708350974</v>
          </cell>
          <cell r="DP34">
            <v>732.26333314025737</v>
          </cell>
          <cell r="DQ34">
            <v>732.26333314025737</v>
          </cell>
          <cell r="DR34">
            <v>731.98749007399567</v>
          </cell>
          <cell r="DS34">
            <v>731.98749007399567</v>
          </cell>
          <cell r="DT34">
            <v>731.98749007399567</v>
          </cell>
          <cell r="DU34">
            <v>731.98749007399567</v>
          </cell>
          <cell r="DV34">
            <v>1009.4208272933314</v>
          </cell>
          <cell r="DW34">
            <v>1009.4208272933314</v>
          </cell>
          <cell r="DX34">
            <v>1009.420827680039</v>
          </cell>
          <cell r="DY34">
            <v>1009.420827680039</v>
          </cell>
          <cell r="DZ34">
            <v>1009.4208281288641</v>
          </cell>
          <cell r="EA34">
            <v>729.98709474118596</v>
          </cell>
          <cell r="EB34">
            <v>729.98709474118596</v>
          </cell>
          <cell r="EC34">
            <v>729.98709474118596</v>
          </cell>
          <cell r="ED34">
            <v>729.98709474118596</v>
          </cell>
          <cell r="EE34">
            <v>698.06075556419557</v>
          </cell>
          <cell r="EG34">
            <v>625.07331648003048</v>
          </cell>
          <cell r="EN34">
            <v>689.80622396028673</v>
          </cell>
          <cell r="EO34">
            <v>735.08047408361119</v>
          </cell>
          <cell r="EP34">
            <v>744.55641276425604</v>
          </cell>
          <cell r="EQ34">
            <v>625.07316683612373</v>
          </cell>
          <cell r="ER34">
            <v>744.14111460841082</v>
          </cell>
          <cell r="ES34">
            <v>744.14111460841082</v>
          </cell>
          <cell r="ET34">
            <v>744.14111460841082</v>
          </cell>
          <cell r="EU34">
            <v>665.51471676385063</v>
          </cell>
          <cell r="EW34">
            <v>665.51471676385063</v>
          </cell>
          <cell r="EX34">
            <v>665.76867051042666</v>
          </cell>
          <cell r="EY34">
            <v>665.64788105191712</v>
          </cell>
          <cell r="EZ34">
            <v>665.64788105191712</v>
          </cell>
          <cell r="FA34">
            <v>665.64788105191712</v>
          </cell>
          <cell r="FD34">
            <v>569.37370464296316</v>
          </cell>
          <cell r="FF34">
            <v>569.37370464296316</v>
          </cell>
          <cell r="FH34">
            <v>379.23668400402266</v>
          </cell>
          <cell r="FI34">
            <v>380.33618021990321</v>
          </cell>
          <cell r="FJ34">
            <v>379.23668400402266</v>
          </cell>
          <cell r="FK34">
            <v>380.33618021990321</v>
          </cell>
          <cell r="FL34">
            <v>380.33618021990321</v>
          </cell>
          <cell r="FM34">
            <v>379.23668400402266</v>
          </cell>
          <cell r="FN34">
            <v>570.40067647977571</v>
          </cell>
          <cell r="FO34">
            <v>569.37370464296316</v>
          </cell>
          <cell r="FP34">
            <v>592.87165280323211</v>
          </cell>
          <cell r="FQ34">
            <v>569.37370464296316</v>
          </cell>
          <cell r="FR34">
            <v>379.23668400402266</v>
          </cell>
          <cell r="FS34">
            <v>570.40067647977571</v>
          </cell>
          <cell r="FT34">
            <v>570.40067647977571</v>
          </cell>
          <cell r="FU34">
            <v>592.87165280323211</v>
          </cell>
          <cell r="FV34">
            <v>592.87165280323211</v>
          </cell>
          <cell r="FW34">
            <v>665.64788105191712</v>
          </cell>
          <cell r="FX34">
            <v>665.64788105191712</v>
          </cell>
          <cell r="FY34">
            <v>592.945177825413</v>
          </cell>
          <cell r="FZ34">
            <v>592.945177825413</v>
          </cell>
          <cell r="GA34">
            <v>592.945177825413</v>
          </cell>
          <cell r="GB34">
            <v>592.945177825413</v>
          </cell>
          <cell r="GC34">
            <v>724.28037055183813</v>
          </cell>
          <cell r="GD34">
            <v>724.28037055183813</v>
          </cell>
          <cell r="GE34">
            <v>724.28037055183813</v>
          </cell>
          <cell r="GF34">
            <v>619.14279525775908</v>
          </cell>
          <cell r="GG34">
            <v>619.14279525775908</v>
          </cell>
          <cell r="GJ34">
            <v>640.48372176935152</v>
          </cell>
          <cell r="GK34">
            <v>594.16506553146849</v>
          </cell>
          <cell r="GL34">
            <v>704.70676664783832</v>
          </cell>
          <cell r="GM34">
            <v>704.70676664779819</v>
          </cell>
          <cell r="GN34">
            <v>594.40876469469572</v>
          </cell>
          <cell r="GQ34">
            <v>683.01615242761363</v>
          </cell>
          <cell r="GR34">
            <v>1129.8874756206794</v>
          </cell>
          <cell r="GS34">
            <v>677.96143552493504</v>
          </cell>
          <cell r="GT34">
            <v>1126.1442413204143</v>
          </cell>
          <cell r="GV34">
            <v>0</v>
          </cell>
          <cell r="GW34">
            <v>1116.882200288898</v>
          </cell>
          <cell r="GX34">
            <v>698.06075556419557</v>
          </cell>
          <cell r="HA34">
            <v>632.12387787863383</v>
          </cell>
          <cell r="HB34">
            <v>625.07331648860588</v>
          </cell>
          <cell r="HC34">
            <v>900.47081744692741</v>
          </cell>
          <cell r="HD34">
            <v>900.31613195382897</v>
          </cell>
          <cell r="HE34">
            <v>900.47081744692741</v>
          </cell>
          <cell r="HF34">
            <v>864.96560034780168</v>
          </cell>
          <cell r="HH34">
            <v>864.965600108275</v>
          </cell>
          <cell r="HI34">
            <v>864.965600108275</v>
          </cell>
          <cell r="HJ34">
            <v>900.47013361158656</v>
          </cell>
          <cell r="HK34">
            <v>900.47082207601636</v>
          </cell>
          <cell r="HL34">
            <v>864.965600108275</v>
          </cell>
          <cell r="HM34">
            <v>864.965600108275</v>
          </cell>
          <cell r="HN34">
            <v>900.47082207601636</v>
          </cell>
          <cell r="HO34">
            <v>900.47082207601636</v>
          </cell>
          <cell r="HP34">
            <v>900.47013361158656</v>
          </cell>
          <cell r="HQ34">
            <v>900.47013361158656</v>
          </cell>
          <cell r="HR34">
            <v>864.965600108275</v>
          </cell>
          <cell r="HS34">
            <v>864.965600108275</v>
          </cell>
          <cell r="HT34">
            <v>864.965600108275</v>
          </cell>
          <cell r="HU34">
            <v>900.47080587268727</v>
          </cell>
          <cell r="HX34">
            <v>27.956737491845995</v>
          </cell>
          <cell r="HY34">
            <v>27.519814805299152</v>
          </cell>
        </row>
        <row r="35">
          <cell r="D35" t="str">
            <v>StreamLiqProp$.Viscosity</v>
          </cell>
          <cell r="E35">
            <v>0.48753870139135774</v>
          </cell>
          <cell r="F35">
            <v>0.59370302356828131</v>
          </cell>
          <cell r="G35">
            <v>0.89043852824093672</v>
          </cell>
          <cell r="H35">
            <v>0.89043852824093672</v>
          </cell>
          <cell r="I35">
            <v>0.49258121887993217</v>
          </cell>
          <cell r="J35">
            <v>0.63376951957725025</v>
          </cell>
          <cell r="K35">
            <v>0.49177862765086627</v>
          </cell>
          <cell r="L35">
            <v>0.48844275566509687</v>
          </cell>
          <cell r="N35">
            <v>0.89043852824093672</v>
          </cell>
          <cell r="O35">
            <v>0.633053756820665</v>
          </cell>
          <cell r="Q35">
            <v>0.62685031111011724</v>
          </cell>
          <cell r="R35">
            <v>0.89043852824093672</v>
          </cell>
          <cell r="S35">
            <v>0.48844680239918259</v>
          </cell>
          <cell r="T35">
            <v>0.62685332241882641</v>
          </cell>
          <cell r="U35">
            <v>0.62685323705124307</v>
          </cell>
          <cell r="V35">
            <v>0.59435030699740965</v>
          </cell>
          <cell r="W35">
            <v>0.62936426038116555</v>
          </cell>
          <cell r="X35">
            <v>0.48844666425116007</v>
          </cell>
          <cell r="Y35">
            <v>0.4876573201879924</v>
          </cell>
          <cell r="Z35">
            <v>0.48849961638707684</v>
          </cell>
          <cell r="AA35">
            <v>0.56338233596305809</v>
          </cell>
          <cell r="AB35">
            <v>0.59501911484345571</v>
          </cell>
          <cell r="AC35">
            <v>0.48756027456741524</v>
          </cell>
          <cell r="AD35">
            <v>0.74924267418993451</v>
          </cell>
          <cell r="AE35">
            <v>0.57001160683266505</v>
          </cell>
          <cell r="AF35">
            <v>0.66890874889805685</v>
          </cell>
          <cell r="AG35">
            <v>0.23047343869565184</v>
          </cell>
          <cell r="AH35">
            <v>0.58723803645144823</v>
          </cell>
          <cell r="AI35">
            <v>0.65011139982786947</v>
          </cell>
          <cell r="AK35">
            <v>0.59249768549670656</v>
          </cell>
          <cell r="AL35">
            <v>0.90980609882953623</v>
          </cell>
          <cell r="AM35">
            <v>0.6471762348129817</v>
          </cell>
          <cell r="AN35">
            <v>0.90980609882956598</v>
          </cell>
          <cell r="AO35">
            <v>0.63071062286964963</v>
          </cell>
          <cell r="AP35">
            <v>0.82466564064779579</v>
          </cell>
          <cell r="AQ35">
            <v>0.72643056988169263</v>
          </cell>
          <cell r="AR35">
            <v>0.39721085764273611</v>
          </cell>
          <cell r="AS35">
            <v>0.18439429655796541</v>
          </cell>
          <cell r="AT35">
            <v>0.39834750452896078</v>
          </cell>
          <cell r="AV35">
            <v>0.18433761152628975</v>
          </cell>
          <cell r="AW35">
            <v>0.18373203892200343</v>
          </cell>
          <cell r="AX35">
            <v>6.2462926399757049E-2</v>
          </cell>
          <cell r="AY35">
            <v>0.49886587145231698</v>
          </cell>
          <cell r="AZ35">
            <v>0.49886587145231698</v>
          </cell>
          <cell r="BA35">
            <v>0.49886587145231698</v>
          </cell>
          <cell r="BB35">
            <v>0</v>
          </cell>
          <cell r="BC35">
            <v>0.49886587145231698</v>
          </cell>
          <cell r="BD35">
            <v>24.864108837531703</v>
          </cell>
          <cell r="BF35">
            <v>22.608556903579906</v>
          </cell>
          <cell r="BJ35">
            <v>23.046215189670757</v>
          </cell>
          <cell r="BM35">
            <v>24.86401199198211</v>
          </cell>
          <cell r="BN35">
            <v>0.39691727074813782</v>
          </cell>
          <cell r="BO35">
            <v>13.962373759260156</v>
          </cell>
          <cell r="BP35">
            <v>0.38086744894966595</v>
          </cell>
          <cell r="BQ35">
            <v>0.37014618649971281</v>
          </cell>
          <cell r="BR35">
            <v>0.37014618649971281</v>
          </cell>
          <cell r="BS35">
            <v>0.37014618649971281</v>
          </cell>
          <cell r="BT35">
            <v>0.37014618649971281</v>
          </cell>
          <cell r="BU35">
            <v>0.37014618649971281</v>
          </cell>
          <cell r="BV35">
            <v>0.37014618649971281</v>
          </cell>
          <cell r="BW35">
            <v>0.35971340745542957</v>
          </cell>
          <cell r="BX35">
            <v>0.35971340745542957</v>
          </cell>
          <cell r="BY35">
            <v>0.23115944156099505</v>
          </cell>
          <cell r="BZ35">
            <v>0.22848978833109751</v>
          </cell>
          <cell r="CA35">
            <v>0.23060674328111172</v>
          </cell>
          <cell r="CC35">
            <v>0.230473311064648</v>
          </cell>
          <cell r="CD35">
            <v>0.20614543017678993</v>
          </cell>
          <cell r="CE35">
            <v>0.20545607172268793</v>
          </cell>
          <cell r="CF35">
            <v>0.20614543017678993</v>
          </cell>
          <cell r="CG35">
            <v>0.20542892525626733</v>
          </cell>
          <cell r="CH35">
            <v>0.20542892525626733</v>
          </cell>
          <cell r="CI35">
            <v>0.20542892525626733</v>
          </cell>
          <cell r="CJ35">
            <v>0.2054292277360848</v>
          </cell>
          <cell r="CM35">
            <v>0.20599652015337824</v>
          </cell>
          <cell r="CY35">
            <v>0.29406534344596535</v>
          </cell>
          <cell r="CZ35">
            <v>0.18373205075896137</v>
          </cell>
          <cell r="DA35">
            <v>6.8086933206162334E-3</v>
          </cell>
          <cell r="DH35">
            <v>0.22848652140684086</v>
          </cell>
          <cell r="DN35">
            <v>0.40446406270900948</v>
          </cell>
          <cell r="DP35">
            <v>0.65011139982786947</v>
          </cell>
          <cell r="DQ35">
            <v>0.65011139982786947</v>
          </cell>
          <cell r="DR35">
            <v>0.6471762348129817</v>
          </cell>
          <cell r="DS35">
            <v>0.6471762348129817</v>
          </cell>
          <cell r="DT35">
            <v>0.6471762348129817</v>
          </cell>
          <cell r="DU35">
            <v>0.6471762348129817</v>
          </cell>
          <cell r="DV35">
            <v>0.90980609882953623</v>
          </cell>
          <cell r="DW35">
            <v>0.90980609882953623</v>
          </cell>
          <cell r="DX35">
            <v>0.90980609882956598</v>
          </cell>
          <cell r="DY35">
            <v>0.90980609882956598</v>
          </cell>
          <cell r="DZ35">
            <v>0.90980609882966645</v>
          </cell>
          <cell r="EA35">
            <v>0.63071062286964963</v>
          </cell>
          <cell r="EB35">
            <v>0.63071062286964963</v>
          </cell>
          <cell r="EC35">
            <v>0.63071062286964963</v>
          </cell>
          <cell r="ED35">
            <v>0.63071062286964963</v>
          </cell>
          <cell r="EE35">
            <v>0.41259351343794465</v>
          </cell>
          <cell r="EG35">
            <v>0.20503251201010464</v>
          </cell>
          <cell r="EN35">
            <v>0.36327405165513305</v>
          </cell>
          <cell r="EO35">
            <v>0.62828577970648003</v>
          </cell>
          <cell r="EP35">
            <v>0.72185782584536951</v>
          </cell>
          <cell r="EQ35">
            <v>0.20503219508429871</v>
          </cell>
          <cell r="ER35">
            <v>0.72046208533867584</v>
          </cell>
          <cell r="ES35">
            <v>0.72046208533867584</v>
          </cell>
          <cell r="ET35">
            <v>0.72046208533867584</v>
          </cell>
          <cell r="EU35">
            <v>0.27720943616248817</v>
          </cell>
          <cell r="EW35">
            <v>0.27720943616248817</v>
          </cell>
          <cell r="EX35">
            <v>0.27640854264051201</v>
          </cell>
          <cell r="EY35">
            <v>0.27632037264665382</v>
          </cell>
          <cell r="EZ35">
            <v>0.27632037264665382</v>
          </cell>
          <cell r="FA35">
            <v>0.27632037264665382</v>
          </cell>
          <cell r="FD35">
            <v>0.15012359287669844</v>
          </cell>
          <cell r="FF35">
            <v>0.15012359287669844</v>
          </cell>
          <cell r="FH35">
            <v>6.2037893025435033E-2</v>
          </cell>
          <cell r="FI35">
            <v>6.2463029284840335E-2</v>
          </cell>
          <cell r="FJ35">
            <v>6.2037893025435033E-2</v>
          </cell>
          <cell r="FK35">
            <v>6.2463029284840335E-2</v>
          </cell>
          <cell r="FL35">
            <v>6.2463029284840335E-2</v>
          </cell>
          <cell r="FM35">
            <v>6.2037893025435033E-2</v>
          </cell>
          <cell r="FN35">
            <v>0.16353973741630057</v>
          </cell>
          <cell r="FO35">
            <v>0.15012359287669844</v>
          </cell>
          <cell r="FP35">
            <v>0.17457025587156377</v>
          </cell>
          <cell r="FQ35">
            <v>0.15012359287669844</v>
          </cell>
          <cell r="FR35">
            <v>6.2037893025435033E-2</v>
          </cell>
          <cell r="FS35">
            <v>0.16353973741630057</v>
          </cell>
          <cell r="FT35">
            <v>0.16353973741630057</v>
          </cell>
          <cell r="FU35">
            <v>0.17457025587156377</v>
          </cell>
          <cell r="FV35">
            <v>0.17457025587156377</v>
          </cell>
          <cell r="FW35">
            <v>0.27632037264665382</v>
          </cell>
          <cell r="FX35">
            <v>0.27632037264665382</v>
          </cell>
          <cell r="FY35">
            <v>0.18373205075896137</v>
          </cell>
          <cell r="FZ35">
            <v>0.18373205075896137</v>
          </cell>
          <cell r="GA35">
            <v>0.18373205075896137</v>
          </cell>
          <cell r="GB35">
            <v>0.18373205075896137</v>
          </cell>
          <cell r="GC35">
            <v>0.58723813773579803</v>
          </cell>
          <cell r="GD35">
            <v>0.58723813773579803</v>
          </cell>
          <cell r="GE35">
            <v>0.58723813773579803</v>
          </cell>
          <cell r="GF35">
            <v>0.230473311064648</v>
          </cell>
          <cell r="GG35">
            <v>0.230473311064648</v>
          </cell>
          <cell r="GJ35">
            <v>0.26687141325893393</v>
          </cell>
          <cell r="GK35">
            <v>0.20614543017678863</v>
          </cell>
          <cell r="GL35">
            <v>0.62685031111011724</v>
          </cell>
          <cell r="GM35">
            <v>0.62685031111011724</v>
          </cell>
          <cell r="GN35">
            <v>0.18433717437572578</v>
          </cell>
          <cell r="GQ35">
            <v>0.39688944741873944</v>
          </cell>
          <cell r="GR35">
            <v>30.929493125722587</v>
          </cell>
          <cell r="GS35">
            <v>0.37014618649971281</v>
          </cell>
          <cell r="GT35">
            <v>24.864147247561281</v>
          </cell>
          <cell r="GV35">
            <v>0</v>
          </cell>
          <cell r="GW35">
            <v>22.608552267916508</v>
          </cell>
          <cell r="GX35">
            <v>0.41259351343793632</v>
          </cell>
          <cell r="HA35">
            <v>0.22736796076695948</v>
          </cell>
          <cell r="HB35">
            <v>0.20503251202331776</v>
          </cell>
          <cell r="HC35">
            <v>0.69492530971887378</v>
          </cell>
          <cell r="HD35">
            <v>0.69336552314378475</v>
          </cell>
          <cell r="HE35">
            <v>0.69492530971887378</v>
          </cell>
          <cell r="HF35">
            <v>0.44784435889433022</v>
          </cell>
          <cell r="HH35">
            <v>0.44784435889432966</v>
          </cell>
          <cell r="HI35">
            <v>0.44784435889432966</v>
          </cell>
          <cell r="HJ35">
            <v>0.69491827407028239</v>
          </cell>
          <cell r="HK35">
            <v>0.69492522905750376</v>
          </cell>
          <cell r="HL35">
            <v>0.44784435889432966</v>
          </cell>
          <cell r="HM35">
            <v>0.44784435889432966</v>
          </cell>
          <cell r="HN35">
            <v>0.69492522905750376</v>
          </cell>
          <cell r="HO35">
            <v>0.69492522905750376</v>
          </cell>
          <cell r="HP35">
            <v>0.69491827407028239</v>
          </cell>
          <cell r="HQ35">
            <v>0.69491827407028239</v>
          </cell>
          <cell r="HR35">
            <v>0.44784435889432966</v>
          </cell>
          <cell r="HS35">
            <v>0.44784435889432966</v>
          </cell>
          <cell r="HT35">
            <v>0.44784435889432966</v>
          </cell>
          <cell r="HU35">
            <v>0.69492506536726861</v>
          </cell>
          <cell r="HX35">
            <v>5.8422301302111642E-3</v>
          </cell>
          <cell r="HY35">
            <v>5.7783333119492226E-3</v>
          </cell>
        </row>
        <row r="36">
          <cell r="D36" t="str">
            <v>StreamLiqProp$.ThermalCond</v>
          </cell>
          <cell r="E36">
            <v>0.10625553158337041</v>
          </cell>
          <cell r="F36">
            <v>0.10369694937446888</v>
          </cell>
          <cell r="G36">
            <v>0.61102042699656045</v>
          </cell>
          <cell r="H36">
            <v>0.61102042699656045</v>
          </cell>
          <cell r="I36">
            <v>0.10675335331811155</v>
          </cell>
          <cell r="J36">
            <v>0.10654296707748345</v>
          </cell>
          <cell r="K36">
            <v>0.10672069922396765</v>
          </cell>
          <cell r="L36">
            <v>0.10643594032566703</v>
          </cell>
          <cell r="N36">
            <v>0.61102042699656045</v>
          </cell>
          <cell r="O36">
            <v>0.10652239262142102</v>
          </cell>
          <cell r="Q36">
            <v>0.10608721959458883</v>
          </cell>
          <cell r="R36">
            <v>0.61102042699656045</v>
          </cell>
          <cell r="S36">
            <v>0.10643610838742441</v>
          </cell>
          <cell r="T36">
            <v>0.106087304227653</v>
          </cell>
          <cell r="U36">
            <v>0.10608730513517822</v>
          </cell>
          <cell r="V36">
            <v>0.10389502339645326</v>
          </cell>
          <cell r="W36">
            <v>0.10626334996306576</v>
          </cell>
          <cell r="X36">
            <v>0.10643610366441993</v>
          </cell>
          <cell r="Y36">
            <v>0.10647626498109047</v>
          </cell>
          <cell r="Z36">
            <v>0.10644061904747447</v>
          </cell>
          <cell r="AA36">
            <v>0.1056395246123548</v>
          </cell>
          <cell r="AB36">
            <v>0.10403370968682513</v>
          </cell>
          <cell r="AC36">
            <v>0.10661666019460865</v>
          </cell>
          <cell r="AD36">
            <v>0.11285913167183693</v>
          </cell>
          <cell r="AE36">
            <v>0.11291083640485061</v>
          </cell>
          <cell r="AF36">
            <v>0.11286847626573705</v>
          </cell>
          <cell r="AG36">
            <v>9.9257142759222178E-2</v>
          </cell>
          <cell r="AH36">
            <v>0.10932586044838333</v>
          </cell>
          <cell r="AI36">
            <v>0.11233666992499124</v>
          </cell>
          <cell r="AK36">
            <v>0.1278681847948763</v>
          </cell>
          <cell r="AL36">
            <v>0.60961800879265859</v>
          </cell>
          <cell r="AM36">
            <v>0.11209046431452352</v>
          </cell>
          <cell r="AN36">
            <v>0.60961800879265649</v>
          </cell>
          <cell r="AO36">
            <v>0.11097329993515689</v>
          </cell>
          <cell r="AP36">
            <v>0.12045925922303322</v>
          </cell>
          <cell r="AQ36">
            <v>0.11818128070399597</v>
          </cell>
          <cell r="AR36">
            <v>0.10621075246009093</v>
          </cell>
          <cell r="AS36">
            <v>9.7568706520482482E-2</v>
          </cell>
          <cell r="AT36">
            <v>0.10422389684542205</v>
          </cell>
          <cell r="AV36">
            <v>9.7233855849272049E-2</v>
          </cell>
          <cell r="AW36">
            <v>9.7690264146496897E-2</v>
          </cell>
          <cell r="AX36">
            <v>7.4303473046616678E-2</v>
          </cell>
          <cell r="AY36">
            <v>0.1032659656906951</v>
          </cell>
          <cell r="AZ36">
            <v>0.1032659656906951</v>
          </cell>
          <cell r="BA36">
            <v>0.1032659656906951</v>
          </cell>
          <cell r="BB36">
            <v>0</v>
          </cell>
          <cell r="BC36">
            <v>0.1032659656906951</v>
          </cell>
          <cell r="BD36">
            <v>0.19349847394246505</v>
          </cell>
          <cell r="BF36">
            <v>0.19093414667206451</v>
          </cell>
          <cell r="BJ36">
            <v>0.19361931780723676</v>
          </cell>
          <cell r="BM36">
            <v>0.19349847980247212</v>
          </cell>
          <cell r="BN36">
            <v>0.10231517409842618</v>
          </cell>
          <cell r="BO36">
            <v>0.18638288262291275</v>
          </cell>
          <cell r="BP36">
            <v>0.10224123212580898</v>
          </cell>
          <cell r="BQ36">
            <v>0.10220633492734017</v>
          </cell>
          <cell r="BR36">
            <v>0.10220633492734017</v>
          </cell>
          <cell r="BS36">
            <v>0.10220633492734017</v>
          </cell>
          <cell r="BT36">
            <v>0.10220633492734017</v>
          </cell>
          <cell r="BU36">
            <v>0.10220633492734017</v>
          </cell>
          <cell r="BV36">
            <v>0.10220633492734017</v>
          </cell>
          <cell r="BW36">
            <v>0.10217977910997925</v>
          </cell>
          <cell r="BX36">
            <v>0.10217977910997925</v>
          </cell>
          <cell r="BY36">
            <v>9.9203261233337309E-2</v>
          </cell>
          <cell r="BZ36">
            <v>9.9114510831862818E-2</v>
          </cell>
          <cell r="CA36">
            <v>9.9184958828293868E-2</v>
          </cell>
          <cell r="CC36">
            <v>9.9257142488046471E-2</v>
          </cell>
          <cell r="CD36">
            <v>0.10814309137787788</v>
          </cell>
          <cell r="CE36">
            <v>0.10829156977921733</v>
          </cell>
          <cell r="CF36">
            <v>0.10814309137787788</v>
          </cell>
          <cell r="CG36">
            <v>0.10829005531750657</v>
          </cell>
          <cell r="CH36">
            <v>0.10829005531750657</v>
          </cell>
          <cell r="CI36">
            <v>0.10829005531750657</v>
          </cell>
          <cell r="CJ36">
            <v>0.10853836592009913</v>
          </cell>
          <cell r="CM36">
            <v>0.10881742517957682</v>
          </cell>
          <cell r="CY36">
            <v>0.1198198512362159</v>
          </cell>
          <cell r="CZ36">
            <v>9.7690280929795245E-2</v>
          </cell>
          <cell r="DA36">
            <v>7.1814021707229642E-2</v>
          </cell>
          <cell r="DH36">
            <v>9.9114264892765244E-2</v>
          </cell>
          <cell r="DN36">
            <v>0.10477333502759864</v>
          </cell>
          <cell r="DP36">
            <v>0.11233666992499124</v>
          </cell>
          <cell r="DQ36">
            <v>0.11233666992499124</v>
          </cell>
          <cell r="DR36">
            <v>0.11209046431452352</v>
          </cell>
          <cell r="DS36">
            <v>0.11209046431452352</v>
          </cell>
          <cell r="DT36">
            <v>0.11209046431452352</v>
          </cell>
          <cell r="DU36">
            <v>0.11209046431452352</v>
          </cell>
          <cell r="DV36">
            <v>0.60961800879265859</v>
          </cell>
          <cell r="DW36">
            <v>0.60961800879265859</v>
          </cell>
          <cell r="DX36">
            <v>0.60961800879265649</v>
          </cell>
          <cell r="DY36">
            <v>0.60961800879265649</v>
          </cell>
          <cell r="DZ36">
            <v>0.60961800879264982</v>
          </cell>
          <cell r="EA36">
            <v>0.11097329993515689</v>
          </cell>
          <cell r="EB36">
            <v>0.11097329993515689</v>
          </cell>
          <cell r="EC36">
            <v>0.11097329993515689</v>
          </cell>
          <cell r="ED36">
            <v>0.11097329993515689</v>
          </cell>
          <cell r="EE36">
            <v>0.1055444454915259</v>
          </cell>
          <cell r="EG36">
            <v>7.3601954568311825E-2</v>
          </cell>
          <cell r="EN36">
            <v>0.10403939445243236</v>
          </cell>
          <cell r="EO36">
            <v>0.11844815198713222</v>
          </cell>
          <cell r="EP36">
            <v>0.12141070138886312</v>
          </cell>
          <cell r="EQ36">
            <v>7.3601910341619531E-2</v>
          </cell>
          <cell r="ER36">
            <v>0.12137935090635128</v>
          </cell>
          <cell r="ES36">
            <v>0.12137935090635128</v>
          </cell>
          <cell r="ET36">
            <v>0.12137935090635128</v>
          </cell>
          <cell r="EU36">
            <v>0.10527166425439283</v>
          </cell>
          <cell r="EW36">
            <v>0.10527166425439283</v>
          </cell>
          <cell r="EX36">
            <v>0.10515100862905041</v>
          </cell>
          <cell r="EY36">
            <v>0.10514406073904342</v>
          </cell>
          <cell r="EZ36">
            <v>0.10514406073904342</v>
          </cell>
          <cell r="FA36">
            <v>0.10514406073904342</v>
          </cell>
          <cell r="FD36">
            <v>8.8606566080405708E-2</v>
          </cell>
          <cell r="FF36">
            <v>8.8606566080405708E-2</v>
          </cell>
          <cell r="FH36">
            <v>7.4215030468778767E-2</v>
          </cell>
          <cell r="FI36">
            <v>7.4303493526471087E-2</v>
          </cell>
          <cell r="FJ36">
            <v>7.4215030468778767E-2</v>
          </cell>
          <cell r="FK36">
            <v>7.4303493526471087E-2</v>
          </cell>
          <cell r="FL36">
            <v>7.4303493526471087E-2</v>
          </cell>
          <cell r="FM36">
            <v>7.4215030468778767E-2</v>
          </cell>
          <cell r="FN36">
            <v>9.820795304407319E-2</v>
          </cell>
          <cell r="FO36">
            <v>8.8606566080405708E-2</v>
          </cell>
          <cell r="FP36">
            <v>9.3395686604644937E-2</v>
          </cell>
          <cell r="FQ36">
            <v>8.8606566080405708E-2</v>
          </cell>
          <cell r="FR36">
            <v>7.4215030468778767E-2</v>
          </cell>
          <cell r="FS36">
            <v>9.820795304407319E-2</v>
          </cell>
          <cell r="FT36">
            <v>9.820795304407319E-2</v>
          </cell>
          <cell r="FU36">
            <v>9.3395686604644937E-2</v>
          </cell>
          <cell r="FV36">
            <v>9.3395686604644937E-2</v>
          </cell>
          <cell r="FW36">
            <v>0.10514406073904342</v>
          </cell>
          <cell r="FX36">
            <v>0.10514406073904342</v>
          </cell>
          <cell r="FY36">
            <v>9.7690280929795245E-2</v>
          </cell>
          <cell r="FZ36">
            <v>9.7690280929795245E-2</v>
          </cell>
          <cell r="GA36">
            <v>9.7690280929795245E-2</v>
          </cell>
          <cell r="GB36">
            <v>9.7690280929795245E-2</v>
          </cell>
          <cell r="GC36">
            <v>0.10932586169638846</v>
          </cell>
          <cell r="GD36">
            <v>0.10932586169638846</v>
          </cell>
          <cell r="GE36">
            <v>0.10932586169638846</v>
          </cell>
          <cell r="GF36">
            <v>9.9257142488046471E-2</v>
          </cell>
          <cell r="GG36">
            <v>9.9257142488046471E-2</v>
          </cell>
          <cell r="GJ36">
            <v>0.10803943258612789</v>
          </cell>
          <cell r="GK36">
            <v>0.10814309137787766</v>
          </cell>
          <cell r="GL36">
            <v>0.10608721959458883</v>
          </cell>
          <cell r="GM36">
            <v>0.10608721959458883</v>
          </cell>
          <cell r="GN36">
            <v>9.7233775884508003E-2</v>
          </cell>
          <cell r="GQ36">
            <v>0.10231476816381847</v>
          </cell>
          <cell r="GR36">
            <v>0.19312947305089154</v>
          </cell>
          <cell r="GS36">
            <v>0.10220633492734017</v>
          </cell>
          <cell r="GT36">
            <v>0.19349847394246572</v>
          </cell>
          <cell r="GV36">
            <v>0</v>
          </cell>
          <cell r="GW36">
            <v>0.19093414667206385</v>
          </cell>
          <cell r="GX36">
            <v>0.1055444454915259</v>
          </cell>
          <cell r="HA36">
            <v>8.5698996298263372E-2</v>
          </cell>
          <cell r="HB36">
            <v>7.3601954568311825E-2</v>
          </cell>
          <cell r="HC36">
            <v>0.13262764867005883</v>
          </cell>
          <cell r="HD36">
            <v>0.13258683886967929</v>
          </cell>
          <cell r="HE36">
            <v>0.13262764867005883</v>
          </cell>
          <cell r="HF36">
            <v>0.12352267160417671</v>
          </cell>
          <cell r="HH36">
            <v>0.12352267160417674</v>
          </cell>
          <cell r="HI36">
            <v>0.12352267160417674</v>
          </cell>
          <cell r="HJ36">
            <v>0.1326274649198293</v>
          </cell>
          <cell r="HK36">
            <v>0.1326276465634405</v>
          </cell>
          <cell r="HL36">
            <v>0.12352267160417674</v>
          </cell>
          <cell r="HM36">
            <v>0.12352267160417674</v>
          </cell>
          <cell r="HN36">
            <v>0.1326276465634405</v>
          </cell>
          <cell r="HO36">
            <v>0.1326276465634405</v>
          </cell>
          <cell r="HP36">
            <v>0.1326274649198293</v>
          </cell>
          <cell r="HQ36">
            <v>0.1326274649198293</v>
          </cell>
          <cell r="HR36">
            <v>0.12352267160417674</v>
          </cell>
          <cell r="HS36">
            <v>0.12352267160417674</v>
          </cell>
          <cell r="HT36">
            <v>0.12352267160417674</v>
          </cell>
          <cell r="HU36">
            <v>0.13262764228837148</v>
          </cell>
          <cell r="HX36">
            <v>7.2152986398134972E-2</v>
          </cell>
          <cell r="HY36">
            <v>7.2174416957809281E-2</v>
          </cell>
        </row>
        <row r="37">
          <cell r="D37" t="str">
            <v>SurfTension</v>
          </cell>
          <cell r="E37">
            <v>15.248934416951164</v>
          </cell>
          <cell r="F37">
            <v>13.890036105614383</v>
          </cell>
          <cell r="G37">
            <v>72.099467356852116</v>
          </cell>
          <cell r="H37">
            <v>72.099467356852116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N37">
            <v>72.050629960266988</v>
          </cell>
          <cell r="O37">
            <v>0</v>
          </cell>
          <cell r="Q37">
            <v>0</v>
          </cell>
          <cell r="R37">
            <v>72.067416250622273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12.04817388038918</v>
          </cell>
          <cell r="AH37">
            <v>16.169662945355366</v>
          </cell>
          <cell r="AI37">
            <v>0</v>
          </cell>
          <cell r="AK37">
            <v>0</v>
          </cell>
          <cell r="AL37">
            <v>72.226921363653688</v>
          </cell>
          <cell r="AM37">
            <v>0</v>
          </cell>
          <cell r="AN37">
            <v>72.22692129667216</v>
          </cell>
          <cell r="AO37">
            <v>16.687868301695168</v>
          </cell>
          <cell r="AP37">
            <v>19.925549840810337</v>
          </cell>
          <cell r="AQ37">
            <v>19.278660522398294</v>
          </cell>
          <cell r="AR37">
            <v>15.063440404777777</v>
          </cell>
          <cell r="AS37">
            <v>11.763153404491629</v>
          </cell>
          <cell r="AT37">
            <v>14.781812306527669</v>
          </cell>
          <cell r="AV37">
            <v>11.61885117249701</v>
          </cell>
          <cell r="AW37">
            <v>11.831875460049421</v>
          </cell>
          <cell r="AX37">
            <v>3.8430655899938553</v>
          </cell>
          <cell r="AY37">
            <v>13.974529378661376</v>
          </cell>
          <cell r="AZ37">
            <v>13.974529378661376</v>
          </cell>
          <cell r="BA37">
            <v>13.974529378661376</v>
          </cell>
          <cell r="BB37">
            <v>0</v>
          </cell>
          <cell r="BC37">
            <v>13.974529378661376</v>
          </cell>
          <cell r="BD37">
            <v>44.493712281680594</v>
          </cell>
          <cell r="BF37">
            <v>43.979417850548892</v>
          </cell>
          <cell r="BJ37">
            <v>44.324681883687177</v>
          </cell>
          <cell r="BM37">
            <v>44.493704286626397</v>
          </cell>
          <cell r="BN37">
            <v>13.684206031703019</v>
          </cell>
          <cell r="BO37">
            <v>43.145206704927261</v>
          </cell>
          <cell r="BP37">
            <v>13.660554603454461</v>
          </cell>
          <cell r="BQ37">
            <v>13.649746206076346</v>
          </cell>
          <cell r="BR37">
            <v>13.649746206076346</v>
          </cell>
          <cell r="BS37">
            <v>13.649746206076346</v>
          </cell>
          <cell r="BT37">
            <v>13.649746206076346</v>
          </cell>
          <cell r="BU37">
            <v>13.649746206076346</v>
          </cell>
          <cell r="BV37">
            <v>13.649746206076346</v>
          </cell>
          <cell r="BW37">
            <v>13.641919579999978</v>
          </cell>
          <cell r="BX37">
            <v>13.641919579999978</v>
          </cell>
          <cell r="BY37">
            <v>12.040864621382619</v>
          </cell>
          <cell r="BZ37">
            <v>11.973591829375694</v>
          </cell>
          <cell r="CA37">
            <v>12.027074620091593</v>
          </cell>
          <cell r="CC37">
            <v>12.048173344747676</v>
          </cell>
          <cell r="CD37">
            <v>13.157673370456104</v>
          </cell>
          <cell r="CE37">
            <v>13.188054496282216</v>
          </cell>
          <cell r="CF37">
            <v>13.157673370456104</v>
          </cell>
          <cell r="CG37">
            <v>13.187258487166622</v>
          </cell>
          <cell r="CH37">
            <v>13.187258487166622</v>
          </cell>
          <cell r="CI37">
            <v>13.187258487166622</v>
          </cell>
          <cell r="CJ37">
            <v>13.246293290228079</v>
          </cell>
          <cell r="CM37">
            <v>13.318840665162895</v>
          </cell>
          <cell r="CY37">
            <v>16.862055635810524</v>
          </cell>
          <cell r="CZ37">
            <v>11.831877375823675</v>
          </cell>
          <cell r="DA37">
            <v>0.39542700309158973</v>
          </cell>
          <cell r="DH37">
            <v>11.973496805649011</v>
          </cell>
          <cell r="DN37">
            <v>14.939243173084401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72.226921363653688</v>
          </cell>
          <cell r="DW37">
            <v>72.226921363653688</v>
          </cell>
          <cell r="DX37">
            <v>72.22692129667216</v>
          </cell>
          <cell r="DY37">
            <v>72.22692129667216</v>
          </cell>
          <cell r="DZ37">
            <v>72.226921313418458</v>
          </cell>
          <cell r="EA37">
            <v>16.687868301695168</v>
          </cell>
          <cell r="EB37">
            <v>16.687868301695168</v>
          </cell>
          <cell r="EC37">
            <v>16.687868301695168</v>
          </cell>
          <cell r="ED37">
            <v>16.687868301695168</v>
          </cell>
          <cell r="EE37">
            <v>15.173347340011448</v>
          </cell>
          <cell r="EG37">
            <v>9.3877288915425989</v>
          </cell>
          <cell r="EN37">
            <v>14.572847507677986</v>
          </cell>
          <cell r="EO37">
            <v>19.221501030176295</v>
          </cell>
          <cell r="EP37">
            <v>20.286066750089077</v>
          </cell>
          <cell r="EQ37">
            <v>9.3877198392571053</v>
          </cell>
          <cell r="ER37">
            <v>20.274646772025619</v>
          </cell>
          <cell r="ES37">
            <v>20.274646772025619</v>
          </cell>
          <cell r="ET37">
            <v>20.274646772025619</v>
          </cell>
          <cell r="EU37">
            <v>15.299072518456272</v>
          </cell>
          <cell r="EW37">
            <v>15.299072518456272</v>
          </cell>
          <cell r="EX37">
            <v>15.259850703996358</v>
          </cell>
          <cell r="EY37">
            <v>15.257593827708648</v>
          </cell>
          <cell r="EZ37">
            <v>15.257593827708648</v>
          </cell>
          <cell r="FA37">
            <v>15.257593827708648</v>
          </cell>
          <cell r="FD37">
            <v>9.4746390714518451</v>
          </cell>
          <cell r="FF37">
            <v>9.4746390714518451</v>
          </cell>
          <cell r="FH37">
            <v>3.8129476296883715</v>
          </cell>
          <cell r="FI37">
            <v>3.8430747646433727</v>
          </cell>
          <cell r="FJ37">
            <v>3.8129476296883715</v>
          </cell>
          <cell r="FK37">
            <v>3.8430747646433727</v>
          </cell>
          <cell r="FL37">
            <v>3.8430747646433727</v>
          </cell>
          <cell r="FM37">
            <v>3.8129476296883715</v>
          </cell>
          <cell r="FN37">
            <v>10.995091167214236</v>
          </cell>
          <cell r="FO37">
            <v>9.4746390714518451</v>
          </cell>
          <cell r="FP37">
            <v>11.055194995425326</v>
          </cell>
          <cell r="FQ37">
            <v>9.4746390714518451</v>
          </cell>
          <cell r="FR37">
            <v>3.8129476296883715</v>
          </cell>
          <cell r="FS37">
            <v>10.995091167214236</v>
          </cell>
          <cell r="FT37">
            <v>10.995091167214236</v>
          </cell>
          <cell r="FU37">
            <v>11.055194995425326</v>
          </cell>
          <cell r="FV37">
            <v>11.055194995425326</v>
          </cell>
          <cell r="FW37">
            <v>15.257593827708648</v>
          </cell>
          <cell r="FX37">
            <v>15.257593827708648</v>
          </cell>
          <cell r="FY37">
            <v>11.831877375823675</v>
          </cell>
          <cell r="FZ37">
            <v>11.831877375823675</v>
          </cell>
          <cell r="GA37">
            <v>11.831877375823675</v>
          </cell>
          <cell r="GB37">
            <v>11.831877375823675</v>
          </cell>
          <cell r="GC37">
            <v>16.169663388497963</v>
          </cell>
          <cell r="GD37">
            <v>16.169663388497963</v>
          </cell>
          <cell r="GE37">
            <v>16.169663388497963</v>
          </cell>
          <cell r="GF37">
            <v>12.048173344747676</v>
          </cell>
          <cell r="GG37">
            <v>12.048173344747676</v>
          </cell>
          <cell r="GJ37">
            <v>14.97869073629032</v>
          </cell>
          <cell r="GK37">
            <v>13.157673370456008</v>
          </cell>
          <cell r="GL37">
            <v>0</v>
          </cell>
          <cell r="GM37">
            <v>0</v>
          </cell>
          <cell r="GN37">
            <v>11.618818266605302</v>
          </cell>
          <cell r="GQ37">
            <v>13.684058969225235</v>
          </cell>
          <cell r="GR37">
            <v>44.947331064318242</v>
          </cell>
          <cell r="GS37">
            <v>13.649746206076346</v>
          </cell>
          <cell r="GT37">
            <v>44.493712281679706</v>
          </cell>
          <cell r="GV37">
            <v>0</v>
          </cell>
          <cell r="GW37">
            <v>43.979417850550199</v>
          </cell>
          <cell r="GX37">
            <v>15.173347340011439</v>
          </cell>
          <cell r="HA37">
            <v>10.252803594847128</v>
          </cell>
          <cell r="HB37">
            <v>9.3877288915426025</v>
          </cell>
          <cell r="HC37">
            <v>24.927780813570333</v>
          </cell>
          <cell r="HD37">
            <v>24.909592819593186</v>
          </cell>
          <cell r="HE37">
            <v>24.927780813570333</v>
          </cell>
          <cell r="HF37">
            <v>20.948774264687565</v>
          </cell>
          <cell r="HH37">
            <v>20.948774264687557</v>
          </cell>
          <cell r="HI37">
            <v>20.948774264687557</v>
          </cell>
          <cell r="HJ37">
            <v>24.927698914803479</v>
          </cell>
          <cell r="HK37">
            <v>24.927779874635466</v>
          </cell>
          <cell r="HL37">
            <v>20.948774264687557</v>
          </cell>
          <cell r="HM37">
            <v>20.948774264687557</v>
          </cell>
          <cell r="HN37">
            <v>24.927779874635466</v>
          </cell>
          <cell r="HO37">
            <v>24.927779874635466</v>
          </cell>
          <cell r="HP37">
            <v>24.927698914803479</v>
          </cell>
          <cell r="HQ37">
            <v>24.927698914803479</v>
          </cell>
          <cell r="HR37">
            <v>20.948774264687557</v>
          </cell>
          <cell r="HS37">
            <v>20.948774264687557</v>
          </cell>
          <cell r="HT37">
            <v>20.948774264687557</v>
          </cell>
          <cell r="HU37">
            <v>24.927777969206645</v>
          </cell>
          <cell r="HX37">
            <v>0.45463969857523706</v>
          </cell>
          <cell r="HY37">
            <v>0.45854259953200732</v>
          </cell>
        </row>
        <row r="38">
          <cell r="D38" t="str">
            <v>StreamLiqProp$.ZfromK</v>
          </cell>
          <cell r="E38">
            <v>0.34623376970791231</v>
          </cell>
          <cell r="F38">
            <v>0.37777442163628483</v>
          </cell>
          <cell r="G38">
            <v>5.1126084973037327E-2</v>
          </cell>
          <cell r="H38">
            <v>5.1126084973037327E-2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N38">
            <v>5.1162510480109176E-2</v>
          </cell>
          <cell r="O38">
            <v>0</v>
          </cell>
          <cell r="Q38">
            <v>0</v>
          </cell>
          <cell r="R38">
            <v>5.115010904019867E-2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0.26189617583308855</v>
          </cell>
          <cell r="AH38">
            <v>0.2233128643600493</v>
          </cell>
          <cell r="AI38">
            <v>0</v>
          </cell>
          <cell r="AK38">
            <v>0</v>
          </cell>
          <cell r="AL38">
            <v>2.9352544988958736E-2</v>
          </cell>
          <cell r="AM38">
            <v>0</v>
          </cell>
          <cell r="AN38">
            <v>2.9352545018061258E-2</v>
          </cell>
          <cell r="AO38">
            <v>0.22612642787055529</v>
          </cell>
          <cell r="AP38">
            <v>7.0203383203114603E-2</v>
          </cell>
          <cell r="AQ38">
            <v>6.5172512752893527E-2</v>
          </cell>
          <cell r="AR38">
            <v>5.7648574657793737E-2</v>
          </cell>
          <cell r="AS38">
            <v>4.2949428574220051E-2</v>
          </cell>
          <cell r="AT38">
            <v>5.499498936640957E-2</v>
          </cell>
          <cell r="AV38">
            <v>4.296009499128594E-2</v>
          </cell>
          <cell r="AW38">
            <v>4.2916652307371274E-2</v>
          </cell>
          <cell r="AX38">
            <v>0.27690420610415944</v>
          </cell>
          <cell r="AY38">
            <v>0.3481420681562275</v>
          </cell>
          <cell r="AZ38">
            <v>0.3481420681562275</v>
          </cell>
          <cell r="BA38">
            <v>0.3481420681562275</v>
          </cell>
          <cell r="BB38">
            <v>0</v>
          </cell>
          <cell r="BC38">
            <v>0.3481420681562275</v>
          </cell>
          <cell r="BD38">
            <v>0.37052036104939057</v>
          </cell>
          <cell r="BF38">
            <v>0.30430103930345781</v>
          </cell>
          <cell r="BJ38">
            <v>0.37221932062776991</v>
          </cell>
          <cell r="BM38">
            <v>0.3705202895022629</v>
          </cell>
          <cell r="BN38">
            <v>0.32219250164901747</v>
          </cell>
          <cell r="BO38">
            <v>0.93001663968000403</v>
          </cell>
          <cell r="BP38">
            <v>0.31588111365756583</v>
          </cell>
          <cell r="BQ38">
            <v>0.31099628086208547</v>
          </cell>
          <cell r="BR38">
            <v>0.31099628086208547</v>
          </cell>
          <cell r="BS38">
            <v>0.31099628086208547</v>
          </cell>
          <cell r="BT38">
            <v>0.31099628086208547</v>
          </cell>
          <cell r="BU38">
            <v>0.31099628086208547</v>
          </cell>
          <cell r="BV38">
            <v>0.31099628086208547</v>
          </cell>
          <cell r="BW38">
            <v>0.30571916515120034</v>
          </cell>
          <cell r="BX38">
            <v>0.30571916515120034</v>
          </cell>
          <cell r="BY38">
            <v>0.26410686418721319</v>
          </cell>
          <cell r="BZ38">
            <v>0.26314230411877115</v>
          </cell>
          <cell r="CA38">
            <v>0.26390720448528049</v>
          </cell>
          <cell r="CC38">
            <v>0.26189649409528759</v>
          </cell>
          <cell r="CD38">
            <v>0.11241546062462099</v>
          </cell>
          <cell r="CE38">
            <v>0.11042322621581215</v>
          </cell>
          <cell r="CF38">
            <v>0.11241546062462099</v>
          </cell>
          <cell r="CG38">
            <v>0.11041954454381479</v>
          </cell>
          <cell r="CH38">
            <v>0.11041954454381479</v>
          </cell>
          <cell r="CI38">
            <v>0.11041954454381479</v>
          </cell>
          <cell r="CJ38">
            <v>0.10772248994258067</v>
          </cell>
          <cell r="CM38">
            <v>0.105081635021744</v>
          </cell>
          <cell r="CY38">
            <v>4.7733429533183179E-2</v>
          </cell>
          <cell r="CZ38">
            <v>4.2916651296489042E-2</v>
          </cell>
          <cell r="DA38">
            <v>0.88537578767548852</v>
          </cell>
          <cell r="DH38">
            <v>0.26314100434836596</v>
          </cell>
          <cell r="DN38">
            <v>5.2451538736177347E-2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2.9352544988958736E-2</v>
          </cell>
          <cell r="DW38">
            <v>2.9352544988958736E-2</v>
          </cell>
          <cell r="DX38">
            <v>2.9352545018061258E-2</v>
          </cell>
          <cell r="DY38">
            <v>2.9352545018061258E-2</v>
          </cell>
          <cell r="DZ38">
            <v>2.9352544994923707E-2</v>
          </cell>
          <cell r="EA38">
            <v>0.22612642787055529</v>
          </cell>
          <cell r="EB38">
            <v>0.22612642787055529</v>
          </cell>
          <cell r="EC38">
            <v>0.22612642787055529</v>
          </cell>
          <cell r="ED38">
            <v>0.22612642787055529</v>
          </cell>
          <cell r="EE38">
            <v>4.3233195790210052E-2</v>
          </cell>
          <cell r="EG38">
            <v>4.6493599909226531E-2</v>
          </cell>
          <cell r="EN38">
            <v>4.5254975230039504E-2</v>
          </cell>
          <cell r="EO38">
            <v>4.2762239673850233E-2</v>
          </cell>
          <cell r="EP38">
            <v>3.9215375168506983E-2</v>
          </cell>
          <cell r="EQ38">
            <v>4.6493592744183583E-2</v>
          </cell>
          <cell r="ER38">
            <v>1.9332967356045432E-2</v>
          </cell>
          <cell r="ES38">
            <v>1.9332967356045432E-2</v>
          </cell>
          <cell r="ET38">
            <v>1.9332967356045432E-2</v>
          </cell>
          <cell r="EU38">
            <v>2.8401103454562791E-2</v>
          </cell>
          <cell r="EW38">
            <v>2.8401103454562791E-2</v>
          </cell>
          <cell r="EX38">
            <v>5.3719759871052569E-2</v>
          </cell>
          <cell r="EY38">
            <v>5.0310926026532372E-2</v>
          </cell>
          <cell r="EZ38">
            <v>5.0310926026532372E-2</v>
          </cell>
          <cell r="FA38">
            <v>5.0310926026532372E-2</v>
          </cell>
          <cell r="FD38">
            <v>8.2448231858019749E-2</v>
          </cell>
          <cell r="FF38">
            <v>8.2448231858019749E-2</v>
          </cell>
          <cell r="FH38">
            <v>0.27890284002988541</v>
          </cell>
          <cell r="FI38">
            <v>0.27690425779394978</v>
          </cell>
          <cell r="FJ38">
            <v>0.27890284002988541</v>
          </cell>
          <cell r="FK38">
            <v>0.27690425779394978</v>
          </cell>
          <cell r="FL38">
            <v>0.27690425779394978</v>
          </cell>
          <cell r="FM38">
            <v>0.27890284002988541</v>
          </cell>
          <cell r="FN38">
            <v>4.1149668382753898E-2</v>
          </cell>
          <cell r="FO38">
            <v>8.2448231858019749E-2</v>
          </cell>
          <cell r="FP38">
            <v>4.3537467910870056E-2</v>
          </cell>
          <cell r="FQ38">
            <v>8.2448231858019749E-2</v>
          </cell>
          <cell r="FR38">
            <v>0.27890284002988541</v>
          </cell>
          <cell r="FS38">
            <v>4.1149668382753898E-2</v>
          </cell>
          <cell r="FT38">
            <v>4.1149668382753898E-2</v>
          </cell>
          <cell r="FU38">
            <v>4.3537467910870056E-2</v>
          </cell>
          <cell r="FV38">
            <v>4.3537467910870056E-2</v>
          </cell>
          <cell r="FW38">
            <v>5.0310926026532372E-2</v>
          </cell>
          <cell r="FX38">
            <v>5.0310926026532372E-2</v>
          </cell>
          <cell r="FY38">
            <v>4.2916651296489042E-2</v>
          </cell>
          <cell r="FZ38">
            <v>4.2916651296489042E-2</v>
          </cell>
          <cell r="GA38">
            <v>4.2916651296489042E-2</v>
          </cell>
          <cell r="GB38">
            <v>4.2916651296489042E-2</v>
          </cell>
          <cell r="GC38">
            <v>0.22331287273745615</v>
          </cell>
          <cell r="GD38">
            <v>0.22331287273745615</v>
          </cell>
          <cell r="GE38">
            <v>0.22331287273745615</v>
          </cell>
          <cell r="GF38">
            <v>0.26189649409528759</v>
          </cell>
          <cell r="GG38">
            <v>0.26189649409528759</v>
          </cell>
          <cell r="GJ38">
            <v>0.12330082462227676</v>
          </cell>
          <cell r="GK38">
            <v>0.11241546062462053</v>
          </cell>
          <cell r="GL38">
            <v>0</v>
          </cell>
          <cell r="GM38">
            <v>0</v>
          </cell>
          <cell r="GN38">
            <v>4.295999559419994E-2</v>
          </cell>
          <cell r="GQ38">
            <v>0.32218665732250001</v>
          </cell>
          <cell r="GR38">
            <v>0.36078670271940327</v>
          </cell>
          <cell r="GS38">
            <v>0.31099628086208547</v>
          </cell>
          <cell r="GT38">
            <v>0.37052038165497636</v>
          </cell>
          <cell r="GV38">
            <v>0</v>
          </cell>
          <cell r="GW38">
            <v>0.30430102126559178</v>
          </cell>
          <cell r="GX38">
            <v>4.3233195790210038E-2</v>
          </cell>
          <cell r="HA38">
            <v>4.3636102410930182E-2</v>
          </cell>
          <cell r="HB38">
            <v>4.6493599908588694E-2</v>
          </cell>
          <cell r="HC38">
            <v>2.8469377212266684E-2</v>
          </cell>
          <cell r="HD38">
            <v>5.1293829014521487E-2</v>
          </cell>
          <cell r="HE38">
            <v>2.8469377212266684E-2</v>
          </cell>
          <cell r="HF38">
            <v>4.1708013633230429E-2</v>
          </cell>
          <cell r="HH38">
            <v>3.3253576699672154E-2</v>
          </cell>
          <cell r="HI38">
            <v>3.3253576699672154E-2</v>
          </cell>
          <cell r="HJ38">
            <v>2.8469336539381555E-2</v>
          </cell>
          <cell r="HK38">
            <v>2.8469376351747885E-2</v>
          </cell>
          <cell r="HL38">
            <v>3.3253576699672154E-2</v>
          </cell>
          <cell r="HM38">
            <v>3.3253576699672154E-2</v>
          </cell>
          <cell r="HN38">
            <v>2.8469376351747885E-2</v>
          </cell>
          <cell r="HO38">
            <v>2.8469376351747885E-2</v>
          </cell>
          <cell r="HP38">
            <v>2.8469336539381555E-2</v>
          </cell>
          <cell r="HQ38">
            <v>2.8469336539381555E-2</v>
          </cell>
          <cell r="HR38">
            <v>3.3253576699672154E-2</v>
          </cell>
          <cell r="HS38">
            <v>3.3253576699672154E-2</v>
          </cell>
          <cell r="HT38">
            <v>3.3253576699672154E-2</v>
          </cell>
          <cell r="HU38">
            <v>2.8469375414742183E-2</v>
          </cell>
          <cell r="HX38">
            <v>0.901842314757337</v>
          </cell>
          <cell r="HY38">
            <v>0.90297865272228983</v>
          </cell>
        </row>
        <row r="39">
          <cell r="D39" t="str">
            <v>StreamLiqProp$.StdVolRate</v>
          </cell>
          <cell r="E39">
            <v>210.28268290885816</v>
          </cell>
          <cell r="F39">
            <v>243.14943453680053</v>
          </cell>
          <cell r="G39">
            <v>0.90257278483160941</v>
          </cell>
          <cell r="H39">
            <v>4.5128639241580464</v>
          </cell>
          <cell r="I39">
            <v>211.32475288625884</v>
          </cell>
          <cell r="J39">
            <v>247.79650054840633</v>
          </cell>
          <cell r="K39">
            <v>210.75294302846027</v>
          </cell>
          <cell r="L39">
            <v>210.35833035515694</v>
          </cell>
          <cell r="N39">
            <v>0.39461267330298477</v>
          </cell>
          <cell r="O39">
            <v>247.5175620747203</v>
          </cell>
          <cell r="Q39">
            <v>246.83315358134047</v>
          </cell>
          <cell r="R39">
            <v>0.6844084934034137</v>
          </cell>
          <cell r="S39">
            <v>210.36105021474651</v>
          </cell>
          <cell r="T39">
            <v>317.61793922981053</v>
          </cell>
          <cell r="U39">
            <v>317.61793334929132</v>
          </cell>
          <cell r="V39">
            <v>21.968981331339773</v>
          </cell>
          <cell r="W39">
            <v>295.71661111138172</v>
          </cell>
          <cell r="X39">
            <v>210.36108225128211</v>
          </cell>
          <cell r="Y39">
            <v>14.841004995579519</v>
          </cell>
          <cell r="Z39">
            <v>195.6416406213844</v>
          </cell>
          <cell r="AA39">
            <v>36.622134541592594</v>
          </cell>
          <cell r="AB39">
            <v>22.063077774213685</v>
          </cell>
          <cell r="AC39">
            <v>15.011248114610625</v>
          </cell>
          <cell r="AD39">
            <v>277.82138554682467</v>
          </cell>
          <cell r="AE39">
            <v>183.80647472513189</v>
          </cell>
          <cell r="AF39">
            <v>461.85916522209573</v>
          </cell>
          <cell r="AG39">
            <v>13.106779145025342</v>
          </cell>
          <cell r="AH39">
            <v>36.390339173178823</v>
          </cell>
          <cell r="AI39">
            <v>510.01991073102192</v>
          </cell>
          <cell r="AK39">
            <v>8.8119739462588272E-3</v>
          </cell>
          <cell r="AL39">
            <v>0.60285984871110043</v>
          </cell>
          <cell r="AM39">
            <v>254.12413636840967</v>
          </cell>
          <cell r="AN39">
            <v>1.8085797471968821</v>
          </cell>
          <cell r="AO39">
            <v>252.31555662121301</v>
          </cell>
          <cell r="AP39">
            <v>234.41241513156177</v>
          </cell>
          <cell r="AQ39">
            <v>231.99975881258237</v>
          </cell>
          <cell r="AR39">
            <v>216.11878586227672</v>
          </cell>
          <cell r="AS39">
            <v>50.644061847546482</v>
          </cell>
          <cell r="AT39">
            <v>253.18101053971316</v>
          </cell>
          <cell r="AV39">
            <v>21.55744506260929</v>
          </cell>
          <cell r="AW39">
            <v>29.141943396322191</v>
          </cell>
          <cell r="AX39">
            <v>0.44562699332108247</v>
          </cell>
          <cell r="AY39">
            <v>38.797134735625832</v>
          </cell>
          <cell r="AZ39">
            <v>19.398567367812916</v>
          </cell>
          <cell r="BA39">
            <v>19.398567367812916</v>
          </cell>
          <cell r="BB39">
            <v>0</v>
          </cell>
          <cell r="BC39">
            <v>19.39856736781292</v>
          </cell>
          <cell r="BD39">
            <v>9.7480121242945508</v>
          </cell>
          <cell r="BF39">
            <v>10.276998906668465</v>
          </cell>
          <cell r="BJ39">
            <v>9.7480121242945508</v>
          </cell>
          <cell r="BM39">
            <v>9.7480121242945508</v>
          </cell>
          <cell r="BN39">
            <v>4.6813554586923678E-3</v>
          </cell>
          <cell r="BO39">
            <v>0</v>
          </cell>
          <cell r="BP39">
            <v>1.4967835668945531E-2</v>
          </cell>
          <cell r="BQ39">
            <v>-2.8656282369371188E-2</v>
          </cell>
          <cell r="BR39">
            <v>5.7312564738742376E-2</v>
          </cell>
          <cell r="BS39">
            <v>3.8208376492494915E-2</v>
          </cell>
          <cell r="BT39">
            <v>1.9104188246247454E-2</v>
          </cell>
          <cell r="BU39">
            <v>1.5181607269768915E-2</v>
          </cell>
          <cell r="BV39">
            <v>3.9225809764785414E-3</v>
          </cell>
          <cell r="BW39">
            <v>2.7020466310101705E-2</v>
          </cell>
          <cell r="BX39">
            <v>6.9814720694719671E-3</v>
          </cell>
          <cell r="BY39">
            <v>3.3027370104491482</v>
          </cell>
          <cell r="BZ39">
            <v>0.92079703760351395</v>
          </cell>
          <cell r="CA39">
            <v>4.2225770171661923</v>
          </cell>
          <cell r="CC39">
            <v>4.3689203186089713</v>
          </cell>
          <cell r="CD39">
            <v>32.107644561784987</v>
          </cell>
          <cell r="CE39">
            <v>4.707923846844736E-2</v>
          </cell>
          <cell r="CF39">
            <v>32.10764456178498</v>
          </cell>
          <cell r="CG39">
            <v>4.7524273663054499E-2</v>
          </cell>
          <cell r="CH39">
            <v>3.1644136629040531E-2</v>
          </cell>
          <cell r="CI39">
            <v>1.5880137034013964E-2</v>
          </cell>
          <cell r="CJ39">
            <v>8.8191003912594962E-2</v>
          </cell>
          <cell r="CM39">
            <v>7.6792378992348115E-2</v>
          </cell>
          <cell r="CY39">
            <v>28.267707369586464</v>
          </cell>
          <cell r="CZ39">
            <v>19.427974569292676</v>
          </cell>
          <cell r="DA39">
            <v>0</v>
          </cell>
          <cell r="DH39">
            <v>0.92085629331526364</v>
          </cell>
          <cell r="DN39">
            <v>251.57642976326738</v>
          </cell>
          <cell r="DP39">
            <v>255.00995536551096</v>
          </cell>
          <cell r="DQ39">
            <v>255.00995536551096</v>
          </cell>
          <cell r="DR39">
            <v>-254.12413636840967</v>
          </cell>
          <cell r="DS39">
            <v>508.24827273681933</v>
          </cell>
          <cell r="DT39">
            <v>254.12413636840967</v>
          </cell>
          <cell r="DU39">
            <v>254.12413636840967</v>
          </cell>
          <cell r="DV39">
            <v>-0.60285984871110043</v>
          </cell>
          <cell r="DW39">
            <v>1.2057196974222009</v>
          </cell>
          <cell r="DX39">
            <v>-1.8085797471968821</v>
          </cell>
          <cell r="DY39">
            <v>3.6171594943937642</v>
          </cell>
          <cell r="DZ39">
            <v>4.822879191815967</v>
          </cell>
          <cell r="EA39">
            <v>-252.31555662121301</v>
          </cell>
          <cell r="EB39">
            <v>504.63111324242601</v>
          </cell>
          <cell r="EC39">
            <v>252.31555662121301</v>
          </cell>
          <cell r="ED39">
            <v>252.31555662121301</v>
          </cell>
          <cell r="EE39">
            <v>249.65983035453249</v>
          </cell>
          <cell r="EG39">
            <v>233.78016569141536</v>
          </cell>
          <cell r="EN39">
            <v>233.78041214218453</v>
          </cell>
          <cell r="EO39">
            <v>233.78041214218453</v>
          </cell>
          <cell r="EP39">
            <v>233.78041214218453</v>
          </cell>
          <cell r="EQ39">
            <v>233.78041214218453</v>
          </cell>
          <cell r="ER39">
            <v>233.78041214218453</v>
          </cell>
          <cell r="ES39">
            <v>-233.78041214218453</v>
          </cell>
          <cell r="ET39">
            <v>467.56082428436906</v>
          </cell>
          <cell r="EU39">
            <v>3.5490220296038864</v>
          </cell>
          <cell r="EW39">
            <v>3.5490220296038855</v>
          </cell>
          <cell r="EX39">
            <v>3.5490220296038855</v>
          </cell>
          <cell r="EY39">
            <v>1.7745110148019427</v>
          </cell>
          <cell r="EZ39">
            <v>3.5490220296038855</v>
          </cell>
          <cell r="FA39">
            <v>1.7745110148019427</v>
          </cell>
          <cell r="FD39">
            <v>21.214114813121412</v>
          </cell>
          <cell r="FF39">
            <v>21.214114813121412</v>
          </cell>
          <cell r="FH39">
            <v>39.779978741936745</v>
          </cell>
          <cell r="FI39">
            <v>0.44556764381024616</v>
          </cell>
          <cell r="FJ39">
            <v>39.779978741936752</v>
          </cell>
          <cell r="FK39">
            <v>0</v>
          </cell>
          <cell r="FL39">
            <v>0.44556764381024616</v>
          </cell>
          <cell r="FM39">
            <v>19.889989370968376</v>
          </cell>
          <cell r="FN39">
            <v>10.504113968428298</v>
          </cell>
          <cell r="FO39">
            <v>10.607057406560706</v>
          </cell>
          <cell r="FP39">
            <v>9.7166665597429223</v>
          </cell>
          <cell r="FQ39">
            <v>10.607057406560706</v>
          </cell>
          <cell r="FR39">
            <v>19.889989370968376</v>
          </cell>
          <cell r="FS39">
            <v>10.504113968428298</v>
          </cell>
          <cell r="FT39">
            <v>0</v>
          </cell>
          <cell r="FU39">
            <v>9.7166665597429223</v>
          </cell>
          <cell r="FV39">
            <v>0</v>
          </cell>
          <cell r="FW39">
            <v>0</v>
          </cell>
          <cell r="FX39">
            <v>1.7745110148019427</v>
          </cell>
          <cell r="FY39">
            <v>-38.855949138585352</v>
          </cell>
          <cell r="FZ39">
            <v>58.283923707878017</v>
          </cell>
          <cell r="GA39">
            <v>29.141961853939009</v>
          </cell>
          <cell r="GB39">
            <v>29.141961853939009</v>
          </cell>
          <cell r="GC39">
            <v>18.195169339014249</v>
          </cell>
          <cell r="GD39">
            <v>-18.195169339014249</v>
          </cell>
          <cell r="GE39">
            <v>36.390338678028499</v>
          </cell>
          <cell r="GF39">
            <v>-8.7378406372179427</v>
          </cell>
          <cell r="GG39">
            <v>13.106760955826918</v>
          </cell>
          <cell r="GJ39">
            <v>0</v>
          </cell>
          <cell r="GK39">
            <v>32.107644561785449</v>
          </cell>
          <cell r="GL39">
            <v>-70.78361601693868</v>
          </cell>
          <cell r="GM39">
            <v>317.61676959827912</v>
          </cell>
          <cell r="GN39">
            <v>21.557497886055614</v>
          </cell>
          <cell r="GQ39">
            <v>4.6899743825123156E-3</v>
          </cell>
          <cell r="GR39">
            <v>5.0185610397571819E-4</v>
          </cell>
          <cell r="GS39">
            <v>2.8656282369371188E-2</v>
          </cell>
          <cell r="GT39">
            <v>9.7480121242945508</v>
          </cell>
          <cell r="GV39">
            <v>0</v>
          </cell>
          <cell r="GW39">
            <v>10.276998906668465</v>
          </cell>
          <cell r="GX39">
            <v>249.65983035453249</v>
          </cell>
          <cell r="HA39">
            <v>321.50246442761943</v>
          </cell>
          <cell r="HB39">
            <v>233.78016569141536</v>
          </cell>
          <cell r="HC39">
            <v>728.40212098466372</v>
          </cell>
          <cell r="HD39">
            <v>728.40212098466372</v>
          </cell>
          <cell r="HE39">
            <v>728.40212098466372</v>
          </cell>
          <cell r="HF39">
            <v>728.40212098466372</v>
          </cell>
          <cell r="HH39">
            <v>711.25876779851797</v>
          </cell>
          <cell r="HI39">
            <v>17.143353186145706</v>
          </cell>
          <cell r="HJ39">
            <v>8.5716765930728531</v>
          </cell>
          <cell r="HK39">
            <v>355.62938389925898</v>
          </cell>
          <cell r="HL39">
            <v>355.62938389925898</v>
          </cell>
          <cell r="HM39">
            <v>355.62938389925898</v>
          </cell>
          <cell r="HN39">
            <v>-355.62938389925898</v>
          </cell>
          <cell r="HO39">
            <v>711.25876779851797</v>
          </cell>
          <cell r="HP39">
            <v>-8.5716765930728531</v>
          </cell>
          <cell r="HQ39">
            <v>17.143353186145706</v>
          </cell>
          <cell r="HR39">
            <v>8.5716765930728531</v>
          </cell>
          <cell r="HS39">
            <v>8.5716765930728531</v>
          </cell>
          <cell r="HT39">
            <v>728.40212098466372</v>
          </cell>
          <cell r="HU39">
            <v>728.40212098466372</v>
          </cell>
          <cell r="HX39">
            <v>0</v>
          </cell>
          <cell r="HY39">
            <v>0</v>
          </cell>
        </row>
        <row r="40">
          <cell r="D40" t="str">
            <v>StreamLiqProp$.SpGr</v>
          </cell>
          <cell r="E40">
            <v>0.70796092391126186</v>
          </cell>
          <cell r="F40">
            <v>0.68945092089280302</v>
          </cell>
          <cell r="G40">
            <v>0.99897100836346509</v>
          </cell>
          <cell r="H40">
            <v>0.9989710083634652</v>
          </cell>
          <cell r="I40">
            <v>0.70822223931523454</v>
          </cell>
          <cell r="J40">
            <v>0.69470116035827989</v>
          </cell>
          <cell r="K40">
            <v>0.70865907979177478</v>
          </cell>
          <cell r="L40">
            <v>0.70811514430381672</v>
          </cell>
          <cell r="N40">
            <v>0.99861773750565086</v>
          </cell>
          <cell r="O40">
            <v>0.69494197548060299</v>
          </cell>
          <cell r="Q40">
            <v>0.69409962059318442</v>
          </cell>
          <cell r="R40">
            <v>0.9987387800112163</v>
          </cell>
          <cell r="S40">
            <v>0.70811307300708659</v>
          </cell>
          <cell r="T40">
            <v>0.69409880053125506</v>
          </cell>
          <cell r="U40">
            <v>0.69409880465481433</v>
          </cell>
          <cell r="V40">
            <v>0.68947932203136686</v>
          </cell>
          <cell r="W40">
            <v>0.69444074106990994</v>
          </cell>
          <cell r="X40">
            <v>0.7081130486065611</v>
          </cell>
          <cell r="Y40">
            <v>0.70791070067660855</v>
          </cell>
          <cell r="Z40">
            <v>0.70812171159550197</v>
          </cell>
          <cell r="AA40">
            <v>0.70187683165382786</v>
          </cell>
          <cell r="AB40">
            <v>0.68948390707951113</v>
          </cell>
          <cell r="AC40">
            <v>0.70779274451482743</v>
          </cell>
          <cell r="AD40">
            <v>0.71761932112303317</v>
          </cell>
          <cell r="AE40">
            <v>0.73207089792859292</v>
          </cell>
          <cell r="AF40">
            <v>0.72318590010866013</v>
          </cell>
          <cell r="AG40">
            <v>0.59723620199079097</v>
          </cell>
          <cell r="AH40">
            <v>0.71325240818805291</v>
          </cell>
          <cell r="AI40">
            <v>0.7202395291188326</v>
          </cell>
          <cell r="AK40">
            <v>0.7200739063669741</v>
          </cell>
          <cell r="AL40">
            <v>0.9987204855455698</v>
          </cell>
          <cell r="AM40">
            <v>0.7199960319453147</v>
          </cell>
          <cell r="AN40">
            <v>0.99872048506570921</v>
          </cell>
          <cell r="AO40">
            <v>0.71799815512902754</v>
          </cell>
          <cell r="AP40">
            <v>0.74496336728841905</v>
          </cell>
          <cell r="AQ40">
            <v>0.7479669440680724</v>
          </cell>
          <cell r="AR40">
            <v>0.76260963282992333</v>
          </cell>
          <cell r="AS40">
            <v>0.59006143269353328</v>
          </cell>
          <cell r="AT40">
            <v>0.74030904727271796</v>
          </cell>
          <cell r="AV40">
            <v>0.59218482275720297</v>
          </cell>
          <cell r="AW40">
            <v>0.58829968496862173</v>
          </cell>
          <cell r="AX40">
            <v>0.49587889986238431</v>
          </cell>
          <cell r="AY40">
            <v>0.69012660176782803</v>
          </cell>
          <cell r="AZ40">
            <v>0.69012660176782803</v>
          </cell>
          <cell r="BA40">
            <v>0.69012660176782803</v>
          </cell>
          <cell r="BB40">
            <v>0</v>
          </cell>
          <cell r="BC40">
            <v>0.69012660176782803</v>
          </cell>
          <cell r="BD40">
            <v>1.1295489341123162</v>
          </cell>
          <cell r="BF40">
            <v>1.1128729349349473</v>
          </cell>
          <cell r="BJ40">
            <v>1.1295489341123162</v>
          </cell>
          <cell r="BM40">
            <v>1.1295489341123162</v>
          </cell>
          <cell r="BN40">
            <v>0.67288782576363071</v>
          </cell>
          <cell r="BO40">
            <v>1.1161394431963716</v>
          </cell>
          <cell r="BP40">
            <v>0.66999517601953162</v>
          </cell>
          <cell r="BQ40">
            <v>0.66799760635803085</v>
          </cell>
          <cell r="BR40">
            <v>0.66799760635803085</v>
          </cell>
          <cell r="BS40">
            <v>0.66799760635803096</v>
          </cell>
          <cell r="BT40">
            <v>0.66799760635803096</v>
          </cell>
          <cell r="BU40">
            <v>0.66799760635803096</v>
          </cell>
          <cell r="BV40">
            <v>0.66799760635803085</v>
          </cell>
          <cell r="BW40">
            <v>0.6659510204537985</v>
          </cell>
          <cell r="BX40">
            <v>0.6659510204537985</v>
          </cell>
          <cell r="BY40">
            <v>0.59802760810913203</v>
          </cell>
          <cell r="BZ40">
            <v>0.59547059447694262</v>
          </cell>
          <cell r="CA40">
            <v>0.59750203351474773</v>
          </cell>
          <cell r="CC40">
            <v>0.597236225654181</v>
          </cell>
          <cell r="CD40">
            <v>0.52506732022362634</v>
          </cell>
          <cell r="CE40">
            <v>0.52405852181138624</v>
          </cell>
          <cell r="CF40">
            <v>0.52506732022362634</v>
          </cell>
          <cell r="CG40">
            <v>0.52404148980544762</v>
          </cell>
          <cell r="CH40">
            <v>0.52404148980544774</v>
          </cell>
          <cell r="CI40">
            <v>0.52404148980544762</v>
          </cell>
          <cell r="CJ40">
            <v>0.52311978538130299</v>
          </cell>
          <cell r="CM40">
            <v>0.5225159527133153</v>
          </cell>
          <cell r="CY40">
            <v>0.55057403902322333</v>
          </cell>
          <cell r="CZ40">
            <v>0.58829963588099132</v>
          </cell>
          <cell r="DA40">
            <v>0.32706732298643321</v>
          </cell>
          <cell r="DH40">
            <v>0.5954688045762877</v>
          </cell>
          <cell r="DN40">
            <v>0.74155770301041313</v>
          </cell>
          <cell r="DP40">
            <v>0.7202395291188326</v>
          </cell>
          <cell r="DQ40">
            <v>0.7202395291188326</v>
          </cell>
          <cell r="DR40">
            <v>0.7199960319453147</v>
          </cell>
          <cell r="DS40">
            <v>0.7199960319453147</v>
          </cell>
          <cell r="DT40">
            <v>0.7199960319453147</v>
          </cell>
          <cell r="DU40">
            <v>0.7199960319453147</v>
          </cell>
          <cell r="DV40">
            <v>0.9987204855455698</v>
          </cell>
          <cell r="DW40">
            <v>0.9987204855455698</v>
          </cell>
          <cell r="DX40">
            <v>0.99872048506570921</v>
          </cell>
          <cell r="DY40">
            <v>0.99872048506570921</v>
          </cell>
          <cell r="DZ40">
            <v>0.99872048518567413</v>
          </cell>
          <cell r="EA40">
            <v>0.71799815512902754</v>
          </cell>
          <cell r="EB40">
            <v>0.71799815512902754</v>
          </cell>
          <cell r="EC40">
            <v>0.71799815512902754</v>
          </cell>
          <cell r="ED40">
            <v>0.71799815512902754</v>
          </cell>
          <cell r="EE40">
            <v>0.7435991302324052</v>
          </cell>
          <cell r="EG40">
            <v>0.75928626791521614</v>
          </cell>
          <cell r="EN40">
            <v>0.75928624672976786</v>
          </cell>
          <cell r="EO40">
            <v>0.75928624672976786</v>
          </cell>
          <cell r="EP40">
            <v>0.75928624672976786</v>
          </cell>
          <cell r="EQ40">
            <v>0.75928624672976786</v>
          </cell>
          <cell r="ER40">
            <v>0.75928624672976786</v>
          </cell>
          <cell r="ES40">
            <v>0.75928624672976786</v>
          </cell>
          <cell r="ET40">
            <v>0.75928624672976786</v>
          </cell>
          <cell r="EU40">
            <v>0.68891185416247391</v>
          </cell>
          <cell r="EW40">
            <v>0.68891185416247402</v>
          </cell>
          <cell r="EX40">
            <v>0.68891185416247402</v>
          </cell>
          <cell r="EY40">
            <v>0.68891185416247402</v>
          </cell>
          <cell r="EZ40">
            <v>0.68891185416247402</v>
          </cell>
          <cell r="FA40">
            <v>0.68891185416247402</v>
          </cell>
          <cell r="FD40">
            <v>0.59917142651681954</v>
          </cell>
          <cell r="FF40">
            <v>0.59917142651681954</v>
          </cell>
          <cell r="FH40">
            <v>0.49540609159452759</v>
          </cell>
          <cell r="FI40">
            <v>0.49587911338729462</v>
          </cell>
          <cell r="FJ40">
            <v>0.49540609159452759</v>
          </cell>
          <cell r="FK40">
            <v>0.49587911338729451</v>
          </cell>
          <cell r="FL40">
            <v>0.49587911338729462</v>
          </cell>
          <cell r="FM40">
            <v>0.49540609159452759</v>
          </cell>
          <cell r="FN40">
            <v>0.55707071467762026</v>
          </cell>
          <cell r="FO40">
            <v>0.59917142651681954</v>
          </cell>
          <cell r="FP40">
            <v>0.6118000534654896</v>
          </cell>
          <cell r="FQ40">
            <v>0.59917142651681954</v>
          </cell>
          <cell r="FR40">
            <v>0.49540609159452759</v>
          </cell>
          <cell r="FS40">
            <v>0.55707071467762026</v>
          </cell>
          <cell r="FT40">
            <v>0.55707071467762026</v>
          </cell>
          <cell r="FU40">
            <v>0.6118000534654896</v>
          </cell>
          <cell r="FV40">
            <v>0.61180005346548949</v>
          </cell>
          <cell r="FW40">
            <v>0.68891185416247402</v>
          </cell>
          <cell r="FX40">
            <v>0.68891185416247402</v>
          </cell>
          <cell r="FY40">
            <v>0.58829963588099132</v>
          </cell>
          <cell r="FZ40">
            <v>0.58829963588099132</v>
          </cell>
          <cell r="GA40">
            <v>0.58829963588099132</v>
          </cell>
          <cell r="GB40">
            <v>0.58829963588099132</v>
          </cell>
          <cell r="GC40">
            <v>0.7132524127045845</v>
          </cell>
          <cell r="GD40">
            <v>0.7132524127045845</v>
          </cell>
          <cell r="GE40">
            <v>0.7132524127045845</v>
          </cell>
          <cell r="GF40">
            <v>0.597236225654181</v>
          </cell>
          <cell r="GG40">
            <v>0.59723622565418089</v>
          </cell>
          <cell r="GJ40">
            <v>0.59446323020618208</v>
          </cell>
          <cell r="GK40">
            <v>0.52506732022362546</v>
          </cell>
          <cell r="GL40">
            <v>0.69409962059318442</v>
          </cell>
          <cell r="GM40">
            <v>0.69409962059318442</v>
          </cell>
          <cell r="GN40">
            <v>0.59218440885346191</v>
          </cell>
          <cell r="GQ40">
            <v>0.672882030643143</v>
          </cell>
          <cell r="GR40">
            <v>1.1295637009810422</v>
          </cell>
          <cell r="GS40">
            <v>0.66799760635803085</v>
          </cell>
          <cell r="GT40">
            <v>1.1295489341123162</v>
          </cell>
          <cell r="GV40">
            <v>0</v>
          </cell>
          <cell r="GW40">
            <v>1.1128729349349473</v>
          </cell>
          <cell r="GX40">
            <v>0.7435991302324052</v>
          </cell>
          <cell r="HA40">
            <v>0.72577895880776411</v>
          </cell>
          <cell r="HB40">
            <v>0.75928626791521614</v>
          </cell>
          <cell r="HC40">
            <v>1.0109968428870868</v>
          </cell>
          <cell r="HD40">
            <v>1.0109968428870868</v>
          </cell>
          <cell r="HE40">
            <v>1.0109968428870868</v>
          </cell>
          <cell r="HF40">
            <v>1.0109968428870868</v>
          </cell>
          <cell r="HH40">
            <v>1.0109968428870868</v>
          </cell>
          <cell r="HI40">
            <v>1.010996842887087</v>
          </cell>
          <cell r="HJ40">
            <v>1.010996842887087</v>
          </cell>
          <cell r="HK40">
            <v>1.0109968428870868</v>
          </cell>
          <cell r="HL40">
            <v>1.0109968428870868</v>
          </cell>
          <cell r="HM40">
            <v>1.0109968428870868</v>
          </cell>
          <cell r="HN40">
            <v>1.0109968428870868</v>
          </cell>
          <cell r="HO40">
            <v>1.0109968428870868</v>
          </cell>
          <cell r="HP40">
            <v>1.010996842887087</v>
          </cell>
          <cell r="HQ40">
            <v>1.010996842887087</v>
          </cell>
          <cell r="HR40">
            <v>1.010996842887087</v>
          </cell>
          <cell r="HS40">
            <v>1.010996842887087</v>
          </cell>
          <cell r="HT40">
            <v>1.0109968428870868</v>
          </cell>
          <cell r="HU40">
            <v>1.0109968428870868</v>
          </cell>
          <cell r="HX40">
            <v>0.32706595085791501</v>
          </cell>
          <cell r="HY40">
            <v>0.32706439319561059</v>
          </cell>
        </row>
        <row r="41">
          <cell r="D41" t="str">
            <v>StreamVapProp$.MoleRate</v>
          </cell>
          <cell r="E41">
            <v>37402.431726071853</v>
          </cell>
          <cell r="F41">
            <v>14962.601461561393</v>
          </cell>
          <cell r="I41">
            <v>37418.237311174264</v>
          </cell>
          <cell r="J41">
            <v>14966.5092540394</v>
          </cell>
          <cell r="K41">
            <v>37425.471860991333</v>
          </cell>
          <cell r="M41">
            <v>37425.471860991333</v>
          </cell>
          <cell r="O41">
            <v>14970.191106451955</v>
          </cell>
          <cell r="P41">
            <v>14970.191106451959</v>
          </cell>
          <cell r="S41">
            <v>37425.437463103117</v>
          </cell>
          <cell r="T41">
            <v>14970.175440295385</v>
          </cell>
          <cell r="U41">
            <v>14970.175519059272</v>
          </cell>
          <cell r="V41">
            <v>14969.624890963629</v>
          </cell>
          <cell r="X41">
            <v>37425.437058001204</v>
          </cell>
          <cell r="Y41">
            <v>37424.280430800216</v>
          </cell>
          <cell r="AA41">
            <v>52396.093724043727</v>
          </cell>
          <cell r="AB41">
            <v>14968.863928555022</v>
          </cell>
          <cell r="AC41">
            <v>37422.663294574297</v>
          </cell>
          <cell r="AD41">
            <v>311.47780459522289</v>
          </cell>
          <cell r="AE41">
            <v>210.2337097020168</v>
          </cell>
          <cell r="AF41">
            <v>517.95054180882664</v>
          </cell>
          <cell r="AH41">
            <v>42.032285588456787</v>
          </cell>
          <cell r="AI41">
            <v>583.18683846752754</v>
          </cell>
          <cell r="AJ41">
            <v>296.45783631625915</v>
          </cell>
          <cell r="AK41">
            <v>592.8204751303864</v>
          </cell>
          <cell r="AP41">
            <v>294.16913946347034</v>
          </cell>
          <cell r="AQ41">
            <v>325.71920491749</v>
          </cell>
          <cell r="AR41">
            <v>496.36186685065968</v>
          </cell>
          <cell r="AS41">
            <v>413.18701783322842</v>
          </cell>
          <cell r="AT41">
            <v>1055.8669485509797</v>
          </cell>
          <cell r="AU41">
            <v>0</v>
          </cell>
          <cell r="AV41">
            <v>146.03369939405269</v>
          </cell>
          <cell r="AW41">
            <v>266.54409489026767</v>
          </cell>
          <cell r="AX41">
            <v>2431.1537558589434</v>
          </cell>
          <cell r="AY41">
            <v>54806.934529651335</v>
          </cell>
          <cell r="AZ41">
            <v>27403.467264825667</v>
          </cell>
          <cell r="BA41">
            <v>27403.467264825667</v>
          </cell>
          <cell r="BB41">
            <v>27403.466736010858</v>
          </cell>
          <cell r="BE41">
            <v>27383.112803318156</v>
          </cell>
          <cell r="BG41">
            <v>27151.770624944322</v>
          </cell>
          <cell r="BH41">
            <v>27151.770624944322</v>
          </cell>
          <cell r="BI41">
            <v>231.34217837383213</v>
          </cell>
          <cell r="BK41">
            <v>231.34217837383213</v>
          </cell>
          <cell r="BL41">
            <v>27383.112803318156</v>
          </cell>
          <cell r="BN41">
            <v>27383.073984662555</v>
          </cell>
          <cell r="BP41">
            <v>27382.98360441855</v>
          </cell>
          <cell r="BQ41">
            <v>-27382.867089219846</v>
          </cell>
          <cell r="BR41">
            <v>54765.734178439692</v>
          </cell>
          <cell r="BS41">
            <v>36510.489452293135</v>
          </cell>
          <cell r="BT41">
            <v>18255.244726146564</v>
          </cell>
          <cell r="BU41">
            <v>14506.973678942646</v>
          </cell>
          <cell r="BV41">
            <v>3748.2710472039175</v>
          </cell>
          <cell r="BW41">
            <v>14506.871997284672</v>
          </cell>
          <cell r="BX41">
            <v>3748.2447749831872</v>
          </cell>
          <cell r="BY41">
            <v>14473.374420238639</v>
          </cell>
          <cell r="BZ41">
            <v>3738.8484108598486</v>
          </cell>
          <cell r="CA41">
            <v>18212.237034005877</v>
          </cell>
          <cell r="CB41">
            <v>18210.727287881717</v>
          </cell>
          <cell r="CD41">
            <v>17843.79506120288</v>
          </cell>
          <cell r="CE41">
            <v>17843.256454126724</v>
          </cell>
          <cell r="CG41">
            <v>17843.242428930487</v>
          </cell>
          <cell r="CH41">
            <v>11880.960145322904</v>
          </cell>
          <cell r="CI41">
            <v>5962.2822836075829</v>
          </cell>
          <cell r="CJ41">
            <v>11880.312675953815</v>
          </cell>
          <cell r="CK41">
            <v>11881.322178842185</v>
          </cell>
          <cell r="CL41">
            <v>17843.786143560694</v>
          </cell>
          <cell r="CM41">
            <v>5961.5849835414401</v>
          </cell>
          <cell r="CN41">
            <v>17843.786143560694</v>
          </cell>
          <cell r="CO41">
            <v>-35687.572287121387</v>
          </cell>
          <cell r="CP41">
            <v>53531.358430682092</v>
          </cell>
          <cell r="CQ41">
            <v>17843.786143560694</v>
          </cell>
          <cell r="CR41">
            <v>37924.444497417739</v>
          </cell>
          <cell r="CS41">
            <v>2490.3541114202362</v>
          </cell>
          <cell r="CT41">
            <v>986.13042104018518</v>
          </cell>
          <cell r="CU41">
            <v>12130.429400803931</v>
          </cell>
          <cell r="CV41">
            <v>25284.227146428409</v>
          </cell>
          <cell r="CW41">
            <v>12640.217350989333</v>
          </cell>
          <cell r="CX41">
            <v>12640.217350989333</v>
          </cell>
          <cell r="CY41">
            <v>67.373319657739586</v>
          </cell>
          <cell r="CZ41">
            <v>177.69604659011412</v>
          </cell>
          <cell r="DB41">
            <v>0</v>
          </cell>
          <cell r="DC41">
            <v>12640.217350989333</v>
          </cell>
          <cell r="DD41">
            <v>12640.217350989333</v>
          </cell>
          <cell r="DE41">
            <v>-25280.434701978666</v>
          </cell>
          <cell r="DF41">
            <v>37920.652052967998</v>
          </cell>
          <cell r="DG41">
            <v>37920.652052967998</v>
          </cell>
          <cell r="DH41">
            <v>3738.8492379524509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1073.0557748510944</v>
          </cell>
          <cell r="DO41">
            <v>1073.0557748510944</v>
          </cell>
          <cell r="DP41">
            <v>291.59341923376377</v>
          </cell>
          <cell r="DQ41">
            <v>291.59341923376377</v>
          </cell>
          <cell r="EE41">
            <v>24.280306858771393</v>
          </cell>
          <cell r="EF41">
            <v>202.98711139849868</v>
          </cell>
          <cell r="EH41">
            <v>202.98711139849868</v>
          </cell>
          <cell r="EI41">
            <v>1276.042886249593</v>
          </cell>
          <cell r="EJ41">
            <v>-1276.042886249593</v>
          </cell>
          <cell r="EK41">
            <v>2552.0857724991861</v>
          </cell>
          <cell r="EL41">
            <v>0</v>
          </cell>
          <cell r="EM41">
            <v>2552.0857724991861</v>
          </cell>
          <cell r="EU41">
            <v>2524.1256445594327</v>
          </cell>
          <cell r="EV41">
            <v>2524.1256445594327</v>
          </cell>
          <cell r="FB41">
            <v>2524.1256445594327</v>
          </cell>
          <cell r="FC41">
            <v>3117.0413171919508</v>
          </cell>
          <cell r="FD41">
            <v>2913.2800096709339</v>
          </cell>
          <cell r="FE41">
            <v>2913.2800096709339</v>
          </cell>
          <cell r="FG41">
            <v>2913.2800096709339</v>
          </cell>
          <cell r="FH41">
            <v>2436.4832212202418</v>
          </cell>
          <cell r="FI41">
            <v>2431.1492977892267</v>
          </cell>
          <cell r="FK41">
            <v>0</v>
          </cell>
          <cell r="FL41">
            <v>2431.1492977892267</v>
          </cell>
          <cell r="FN41">
            <v>130.31701867428922</v>
          </cell>
          <cell r="FP41">
            <v>11.443676384395259</v>
          </cell>
          <cell r="FS41">
            <v>130.31701867428922</v>
          </cell>
          <cell r="FT41">
            <v>0</v>
          </cell>
          <cell r="FU41">
            <v>11.443676384395259</v>
          </cell>
          <cell r="FV41">
            <v>0</v>
          </cell>
          <cell r="FY41">
            <v>-355.39209318022824</v>
          </cell>
          <cell r="FZ41">
            <v>533.08813977034242</v>
          </cell>
          <cell r="GA41">
            <v>266.54406988517121</v>
          </cell>
          <cell r="GB41">
            <v>266.54406988517121</v>
          </cell>
          <cell r="GC41">
            <v>21.016146775511821</v>
          </cell>
          <cell r="GD41">
            <v>-21.016146775511821</v>
          </cell>
          <cell r="GE41">
            <v>42.032293551023642</v>
          </cell>
          <cell r="GH41">
            <v>18210.727287881717</v>
          </cell>
          <cell r="GI41">
            <v>0</v>
          </cell>
          <cell r="GJ41">
            <v>0</v>
          </cell>
          <cell r="GK41">
            <v>17843.795061202873</v>
          </cell>
          <cell r="GN41">
            <v>146.03098107286598</v>
          </cell>
          <cell r="GO41">
            <v>-296.45783631625915</v>
          </cell>
          <cell r="GP41">
            <v>592.91567263251829</v>
          </cell>
          <cell r="GQ41">
            <v>27383.070141215831</v>
          </cell>
          <cell r="GS41">
            <v>27382.867089219846</v>
          </cell>
          <cell r="GU41">
            <v>27383.112803318156</v>
          </cell>
          <cell r="GV41">
            <v>27403.466736341059</v>
          </cell>
          <cell r="GX41">
            <v>24.280306858771393</v>
          </cell>
          <cell r="GY41">
            <v>202.98711139849868</v>
          </cell>
          <cell r="GZ41">
            <v>772.32780597482315</v>
          </cell>
          <cell r="HG41">
            <v>0</v>
          </cell>
          <cell r="HV41">
            <v>986.13042104018507</v>
          </cell>
          <cell r="HW41">
            <v>986.13042104018507</v>
          </cell>
          <cell r="HZ41">
            <v>986.13042104018507</v>
          </cell>
          <cell r="IA41">
            <v>986.13042104018507</v>
          </cell>
          <cell r="IB41">
            <v>575.34651036141713</v>
          </cell>
          <cell r="IC41">
            <v>37.683042272366443</v>
          </cell>
          <cell r="ID41">
            <v>373.1008684064015</v>
          </cell>
          <cell r="IE41">
            <v>986.13042104018507</v>
          </cell>
        </row>
        <row r="42">
          <cell r="D42" t="str">
            <v>StreamVapProp$.MassRate</v>
          </cell>
          <cell r="E42">
            <v>689203.96591841534</v>
          </cell>
          <cell r="F42">
            <v>279222.60435932601</v>
          </cell>
          <cell r="I42">
            <v>689312.53557093174</v>
          </cell>
          <cell r="J42">
            <v>279225.90641746868</v>
          </cell>
          <cell r="K42">
            <v>689625.13009043643</v>
          </cell>
          <cell r="M42">
            <v>689625.13009043655</v>
          </cell>
          <cell r="O42">
            <v>279359.94703233021</v>
          </cell>
          <cell r="P42">
            <v>279359.94703233027</v>
          </cell>
          <cell r="S42">
            <v>689623.6413062166</v>
          </cell>
          <cell r="T42">
            <v>279359.39620155096</v>
          </cell>
          <cell r="U42">
            <v>279359.39897076285</v>
          </cell>
          <cell r="V42">
            <v>279312.72836211434</v>
          </cell>
          <cell r="X42">
            <v>689623.62377095479</v>
          </cell>
          <cell r="Y42">
            <v>689538.93495634221</v>
          </cell>
          <cell r="AA42">
            <v>968800.75040689239</v>
          </cell>
          <cell r="AB42">
            <v>279247.81371920876</v>
          </cell>
          <cell r="AC42">
            <v>689420.30578368122</v>
          </cell>
          <cell r="AD42">
            <v>5981.8881393276242</v>
          </cell>
          <cell r="AE42">
            <v>3974.799398745175</v>
          </cell>
          <cell r="AF42">
            <v>9876.0960418297855</v>
          </cell>
          <cell r="AH42">
            <v>818.62973780067591</v>
          </cell>
          <cell r="AI42">
            <v>11151.151125459144</v>
          </cell>
          <cell r="AJ42">
            <v>5673.2710253948026</v>
          </cell>
          <cell r="AK42">
            <v>11340.203034722057</v>
          </cell>
          <cell r="AP42">
            <v>6527.0000799006511</v>
          </cell>
          <cell r="AQ42">
            <v>7626.4264626162194</v>
          </cell>
          <cell r="AR42">
            <v>16331.717263781873</v>
          </cell>
          <cell r="AS42">
            <v>12823.878420780062</v>
          </cell>
          <cell r="AT42">
            <v>36413.615139261849</v>
          </cell>
          <cell r="AU42">
            <v>0</v>
          </cell>
          <cell r="AV42">
            <v>4661.0462083642897</v>
          </cell>
          <cell r="AW42">
            <v>8135.7787017585651</v>
          </cell>
          <cell r="AX42">
            <v>68957.137916549385</v>
          </cell>
          <cell r="AY42">
            <v>1036908.9961874165</v>
          </cell>
          <cell r="AZ42">
            <v>518454.49809370824</v>
          </cell>
          <cell r="BA42">
            <v>518454.49809370824</v>
          </cell>
          <cell r="BB42">
            <v>518454.454037085</v>
          </cell>
          <cell r="BE42">
            <v>518028.78103413782</v>
          </cell>
          <cell r="BG42">
            <v>513652.29149748234</v>
          </cell>
          <cell r="BH42">
            <v>513652.29149748234</v>
          </cell>
          <cell r="BI42">
            <v>4376.4895366554701</v>
          </cell>
          <cell r="BK42">
            <v>4376.4895366554701</v>
          </cell>
          <cell r="BL42">
            <v>518028.7810341377</v>
          </cell>
          <cell r="BN42">
            <v>518025.63411296858</v>
          </cell>
          <cell r="BP42">
            <v>518018.19622492581</v>
          </cell>
          <cell r="BQ42">
            <v>-518009.09126088757</v>
          </cell>
          <cell r="BR42">
            <v>1036018.1825217751</v>
          </cell>
          <cell r="BS42">
            <v>690678.7883478502</v>
          </cell>
          <cell r="BT42">
            <v>345339.39417392504</v>
          </cell>
          <cell r="BU42">
            <v>274432.33858200035</v>
          </cell>
          <cell r="BV42">
            <v>70907.055591924698</v>
          </cell>
          <cell r="BW42">
            <v>274424.4932953238</v>
          </cell>
          <cell r="BX42">
            <v>70905.028548824077</v>
          </cell>
          <cell r="BY42">
            <v>272469.28942160087</v>
          </cell>
          <cell r="BZ42">
            <v>70361.906354924213</v>
          </cell>
          <cell r="CA42">
            <v>342831.63961737882</v>
          </cell>
          <cell r="CB42">
            <v>342745.44556175743</v>
          </cell>
          <cell r="CD42">
            <v>325903.39332644845</v>
          </cell>
          <cell r="CE42">
            <v>325878.74537719274</v>
          </cell>
          <cell r="CG42">
            <v>325878.13323229301</v>
          </cell>
          <cell r="CH42">
            <v>216986.63393641796</v>
          </cell>
          <cell r="CI42">
            <v>108891.49929587507</v>
          </cell>
          <cell r="CJ42">
            <v>216957.11145572094</v>
          </cell>
          <cell r="CK42">
            <v>217003.20042624004</v>
          </cell>
          <cell r="CL42">
            <v>325903.01336743997</v>
          </cell>
          <cell r="CM42">
            <v>108859.72726161925</v>
          </cell>
          <cell r="CN42">
            <v>325903.01336743997</v>
          </cell>
          <cell r="CO42">
            <v>-651806.02673487994</v>
          </cell>
          <cell r="CP42">
            <v>977709.04010232014</v>
          </cell>
          <cell r="CQ42">
            <v>325903.01336743997</v>
          </cell>
          <cell r="CR42">
            <v>692660.77516037284</v>
          </cell>
          <cell r="CS42">
            <v>45484.400156675067</v>
          </cell>
          <cell r="CT42">
            <v>18010.912774040193</v>
          </cell>
          <cell r="CU42">
            <v>221552.95201123209</v>
          </cell>
          <cell r="CV42">
            <v>461796.9387994206</v>
          </cell>
          <cell r="CW42">
            <v>230863.83636095226</v>
          </cell>
          <cell r="CX42">
            <v>230863.83636095226</v>
          </cell>
          <cell r="CY42">
            <v>1293.931992207986</v>
          </cell>
          <cell r="CZ42">
            <v>5423.8513280686884</v>
          </cell>
          <cell r="DB42">
            <v>0</v>
          </cell>
          <cell r="DC42">
            <v>230863.83636095226</v>
          </cell>
          <cell r="DD42">
            <v>230863.83636095226</v>
          </cell>
          <cell r="DE42">
            <v>-461727.67272190453</v>
          </cell>
          <cell r="DF42">
            <v>692591.50908285682</v>
          </cell>
          <cell r="DG42">
            <v>692591.50908285682</v>
          </cell>
          <cell r="DH42">
            <v>70361.879903633613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37286.506931884564</v>
          </cell>
          <cell r="DO42">
            <v>37286.506931884564</v>
          </cell>
          <cell r="DP42">
            <v>5575.5755627295721</v>
          </cell>
          <cell r="DQ42">
            <v>5575.5755627295721</v>
          </cell>
          <cell r="EE42">
            <v>910.70783702138385</v>
          </cell>
          <cell r="EF42">
            <v>9043.444229685254</v>
          </cell>
          <cell r="EH42">
            <v>9043.444229685254</v>
          </cell>
          <cell r="EI42">
            <v>46329.951161569821</v>
          </cell>
          <cell r="EJ42">
            <v>-46329.951161569821</v>
          </cell>
          <cell r="EK42">
            <v>92659.902323139642</v>
          </cell>
          <cell r="EL42">
            <v>0</v>
          </cell>
          <cell r="EM42">
            <v>92659.902323139642</v>
          </cell>
          <cell r="EU42">
            <v>90217.349710121809</v>
          </cell>
          <cell r="EV42">
            <v>90217.349710121809</v>
          </cell>
          <cell r="FB42">
            <v>90217.349710121809</v>
          </cell>
          <cell r="FC42">
            <v>101563.89176091139</v>
          </cell>
          <cell r="FD42">
            <v>88865.533264996659</v>
          </cell>
          <cell r="FE42">
            <v>88865.533264996659</v>
          </cell>
          <cell r="FG42">
            <v>88865.533264996659</v>
          </cell>
          <cell r="FH42">
            <v>69177.720815119523</v>
          </cell>
          <cell r="FI42">
            <v>68956.990981373368</v>
          </cell>
          <cell r="FK42">
            <v>0</v>
          </cell>
          <cell r="FL42">
            <v>68956.990981373368</v>
          </cell>
          <cell r="FN42">
            <v>3998.1415622866184</v>
          </cell>
          <cell r="FP42">
            <v>410.38355912139207</v>
          </cell>
          <cell r="FS42">
            <v>3998.1415622866184</v>
          </cell>
          <cell r="FT42">
            <v>0</v>
          </cell>
          <cell r="FU42">
            <v>410.38355912139207</v>
          </cell>
          <cell r="FV42">
            <v>0</v>
          </cell>
          <cell r="FY42">
            <v>-10847.702656137377</v>
          </cell>
          <cell r="FZ42">
            <v>16271.553984206068</v>
          </cell>
          <cell r="GA42">
            <v>8135.776992103034</v>
          </cell>
          <cell r="GB42">
            <v>8135.776992103034</v>
          </cell>
          <cell r="GC42">
            <v>409.31496321177417</v>
          </cell>
          <cell r="GD42">
            <v>-409.31496321177417</v>
          </cell>
          <cell r="GE42">
            <v>818.62992642354834</v>
          </cell>
          <cell r="GH42">
            <v>342745.44556175743</v>
          </cell>
          <cell r="GI42">
            <v>0</v>
          </cell>
          <cell r="GJ42">
            <v>0</v>
          </cell>
          <cell r="GK42">
            <v>325903.39332644822</v>
          </cell>
          <cell r="GN42">
            <v>4660.9349273352927</v>
          </cell>
          <cell r="GO42">
            <v>-5673.2710253948026</v>
          </cell>
          <cell r="GP42">
            <v>11346.542050789605</v>
          </cell>
          <cell r="GQ42">
            <v>518025.06202677405</v>
          </cell>
          <cell r="GS42">
            <v>518009.09126088757</v>
          </cell>
          <cell r="GU42">
            <v>518028.78103413782</v>
          </cell>
          <cell r="GV42">
            <v>518454.45406438719</v>
          </cell>
          <cell r="GX42">
            <v>910.70783702138385</v>
          </cell>
          <cell r="GY42">
            <v>9043.444229685254</v>
          </cell>
          <cell r="GZ42">
            <v>55778.602382767385</v>
          </cell>
          <cell r="HG42">
            <v>0</v>
          </cell>
          <cell r="HV42">
            <v>18010.912774040196</v>
          </cell>
          <cell r="HW42">
            <v>18010.912774040196</v>
          </cell>
          <cell r="HZ42">
            <v>18010.912774040196</v>
          </cell>
          <cell r="IA42">
            <v>18010.912774040196</v>
          </cell>
          <cell r="IB42">
            <v>10508.260968196642</v>
          </cell>
          <cell r="IC42">
            <v>688.25174941074454</v>
          </cell>
          <cell r="ID42">
            <v>6814.4000564328089</v>
          </cell>
          <cell r="IE42">
            <v>18010.912774040196</v>
          </cell>
        </row>
        <row r="43">
          <cell r="D43" t="str">
            <v>StreamVapProp$.ActVolRate</v>
          </cell>
          <cell r="E43">
            <v>10847.581156713017</v>
          </cell>
          <cell r="F43">
            <v>4279.439297617957</v>
          </cell>
          <cell r="I43">
            <v>10825.454532523921</v>
          </cell>
          <cell r="J43">
            <v>4273.9760775847062</v>
          </cell>
          <cell r="K43">
            <v>10853.353790064299</v>
          </cell>
          <cell r="M43">
            <v>10853.346682233438</v>
          </cell>
          <cell r="O43">
            <v>4281.3594497660979</v>
          </cell>
          <cell r="P43">
            <v>4281.3575928173805</v>
          </cell>
          <cell r="S43">
            <v>10853.221022088117</v>
          </cell>
          <cell r="T43">
            <v>4281.3320582297501</v>
          </cell>
          <cell r="U43">
            <v>4281.3321959563154</v>
          </cell>
          <cell r="V43">
            <v>4311.9917938498911</v>
          </cell>
          <cell r="X43">
            <v>10853.219458173002</v>
          </cell>
          <cell r="Y43">
            <v>10929.992518356928</v>
          </cell>
          <cell r="AA43">
            <v>15395.557077991225</v>
          </cell>
          <cell r="AB43">
            <v>4355.7023017537613</v>
          </cell>
          <cell r="AC43">
            <v>11039.427430870595</v>
          </cell>
          <cell r="AD43">
            <v>165.34453116889057</v>
          </cell>
          <cell r="AE43">
            <v>112.53480208617448</v>
          </cell>
          <cell r="AF43">
            <v>276.03968542740256</v>
          </cell>
          <cell r="AH43">
            <v>22.357743853843456</v>
          </cell>
          <cell r="AI43">
            <v>309.8355057414185</v>
          </cell>
          <cell r="AJ43">
            <v>159.6315775991622</v>
          </cell>
          <cell r="AK43">
            <v>620.48652431123719</v>
          </cell>
          <cell r="AP43">
            <v>615.45000954750151</v>
          </cell>
          <cell r="AQ43">
            <v>754.42902368653256</v>
          </cell>
          <cell r="AR43">
            <v>1486.1714024957707</v>
          </cell>
          <cell r="AS43">
            <v>901.25773007413898</v>
          </cell>
          <cell r="AT43">
            <v>2955.1661613320816</v>
          </cell>
          <cell r="AU43">
            <v>0</v>
          </cell>
          <cell r="AV43">
            <v>319.42075538492929</v>
          </cell>
          <cell r="AW43">
            <v>580.27510218236</v>
          </cell>
          <cell r="AX43">
            <v>637.32239279380508</v>
          </cell>
          <cell r="AY43">
            <v>16063.515085518316</v>
          </cell>
          <cell r="AZ43">
            <v>8031.7575427591582</v>
          </cell>
          <cell r="BA43">
            <v>8031.7575427591582</v>
          </cell>
          <cell r="BB43">
            <v>8088.9281443002446</v>
          </cell>
          <cell r="BE43">
            <v>8172.665974351492</v>
          </cell>
          <cell r="BG43">
            <v>8185.9647909496744</v>
          </cell>
          <cell r="BH43">
            <v>8103.6204146589835</v>
          </cell>
          <cell r="BI43">
            <v>69.045559692507553</v>
          </cell>
          <cell r="BK43">
            <v>71.476438668218705</v>
          </cell>
          <cell r="BL43">
            <v>8257.4463088367156</v>
          </cell>
          <cell r="BN43">
            <v>8342.368041762038</v>
          </cell>
          <cell r="BP43">
            <v>8429.1784599257535</v>
          </cell>
          <cell r="BQ43">
            <v>-8505.1857822018828</v>
          </cell>
          <cell r="BR43">
            <v>17010.371564403766</v>
          </cell>
          <cell r="BS43">
            <v>11340.247709602512</v>
          </cell>
          <cell r="BT43">
            <v>5670.1238548012552</v>
          </cell>
          <cell r="BU43">
            <v>4505.9016601477151</v>
          </cell>
          <cell r="BV43">
            <v>1164.2221946535401</v>
          </cell>
          <cell r="BW43">
            <v>4553.8852243802294</v>
          </cell>
          <cell r="BX43">
            <v>1176.6200529894554</v>
          </cell>
          <cell r="BY43">
            <v>4061.1783250338403</v>
          </cell>
          <cell r="BZ43">
            <v>1043.0151634059807</v>
          </cell>
          <cell r="CA43">
            <v>5104.1932450776831</v>
          </cell>
          <cell r="CB43">
            <v>5144.3109379560146</v>
          </cell>
          <cell r="CD43">
            <v>10274.354332530387</v>
          </cell>
          <cell r="CE43">
            <v>10466.337400452174</v>
          </cell>
          <cell r="CG43">
            <v>10466.175451825578</v>
          </cell>
          <cell r="CH43">
            <v>6968.9247294809065</v>
          </cell>
          <cell r="CI43">
            <v>3497.2507223446714</v>
          </cell>
          <cell r="CJ43">
            <v>7155.911449107135</v>
          </cell>
          <cell r="CK43">
            <v>8749.9126429733515</v>
          </cell>
          <cell r="CL43">
            <v>12448.44729878734</v>
          </cell>
          <cell r="CM43">
            <v>3690.0154995451298</v>
          </cell>
          <cell r="CN43">
            <v>9207.9586378040494</v>
          </cell>
          <cell r="CO43">
            <v>-18740.413430147706</v>
          </cell>
          <cell r="CP43">
            <v>28110.620145221568</v>
          </cell>
          <cell r="CQ43">
            <v>9370.206715073853</v>
          </cell>
          <cell r="CR43">
            <v>19915.049510016041</v>
          </cell>
          <cell r="CS43">
            <v>1307.7456000649645</v>
          </cell>
          <cell r="CT43">
            <v>517.84110271372469</v>
          </cell>
          <cell r="CU43">
            <v>6369.9839324268396</v>
          </cell>
          <cell r="CV43">
            <v>13277.363508327695</v>
          </cell>
          <cell r="CW43">
            <v>6637.6860016883456</v>
          </cell>
          <cell r="CX43">
            <v>6722.2958112463821</v>
          </cell>
          <cell r="CY43">
            <v>106.30529104895106</v>
          </cell>
          <cell r="CZ43">
            <v>386.84997935361832</v>
          </cell>
          <cell r="DB43">
            <v>0</v>
          </cell>
          <cell r="DC43">
            <v>3845.7163859446282</v>
          </cell>
          <cell r="DD43">
            <v>3217.9142908681047</v>
          </cell>
          <cell r="DE43">
            <v>-6435.8285817362093</v>
          </cell>
          <cell r="DF43">
            <v>9653.7428726043145</v>
          </cell>
          <cell r="DG43">
            <v>9757.8070902549225</v>
          </cell>
          <cell r="DH43">
            <v>1043.011125792435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3165.8592869654117</v>
          </cell>
          <cell r="DO43">
            <v>4371.2197160656333</v>
          </cell>
          <cell r="DP43">
            <v>154.91775287070925</v>
          </cell>
          <cell r="DQ43">
            <v>154.91775287070925</v>
          </cell>
          <cell r="EE43">
            <v>87.695211376433079</v>
          </cell>
          <cell r="EF43">
            <v>735.72521788953316</v>
          </cell>
          <cell r="EH43">
            <v>815.68069150293638</v>
          </cell>
          <cell r="EI43">
            <v>5190.9621417142916</v>
          </cell>
          <cell r="EJ43">
            <v>-5190.9621417142916</v>
          </cell>
          <cell r="EK43">
            <v>10381.924283428583</v>
          </cell>
          <cell r="EL43">
            <v>0</v>
          </cell>
          <cell r="EM43">
            <v>10381.924283428583</v>
          </cell>
          <cell r="EU43">
            <v>11111.015064031686</v>
          </cell>
          <cell r="EV43">
            <v>12189.439766297834</v>
          </cell>
          <cell r="FB43">
            <v>3649.8520356013346</v>
          </cell>
          <cell r="FC43">
            <v>4389.8541661915824</v>
          </cell>
          <cell r="FD43">
            <v>3393.563021298125</v>
          </cell>
          <cell r="FE43">
            <v>3485.7163931646951</v>
          </cell>
          <cell r="FG43">
            <v>1176.5106818078834</v>
          </cell>
          <cell r="FH43">
            <v>632.60060093636775</v>
          </cell>
          <cell r="FI43">
            <v>637.32171859534526</v>
          </cell>
          <cell r="FK43">
            <v>0</v>
          </cell>
          <cell r="FL43">
            <v>637.32171859534526</v>
          </cell>
          <cell r="FN43">
            <v>272.7922724577079</v>
          </cell>
          <cell r="FP43">
            <v>26.368544612125635</v>
          </cell>
          <cell r="FS43">
            <v>272.7922724577079</v>
          </cell>
          <cell r="FT43">
            <v>0</v>
          </cell>
          <cell r="FU43">
            <v>26.368544612125635</v>
          </cell>
          <cell r="FV43">
            <v>0</v>
          </cell>
          <cell r="FY43">
            <v>-773.69995870723665</v>
          </cell>
          <cell r="FZ43">
            <v>1160.5499380608551</v>
          </cell>
          <cell r="GA43">
            <v>580.27496903042754</v>
          </cell>
          <cell r="GB43">
            <v>580.27496903042754</v>
          </cell>
          <cell r="GC43">
            <v>11.178874750062368</v>
          </cell>
          <cell r="GD43">
            <v>-11.178874750062368</v>
          </cell>
          <cell r="GE43">
            <v>22.357749500124736</v>
          </cell>
          <cell r="GH43">
            <v>5144.3109379560146</v>
          </cell>
          <cell r="GI43">
            <v>0</v>
          </cell>
          <cell r="GJ43">
            <v>0</v>
          </cell>
          <cell r="GK43">
            <v>10274.354332530364</v>
          </cell>
          <cell r="GN43">
            <v>319.41427731688935</v>
          </cell>
          <cell r="GO43">
            <v>-159.6315775991622</v>
          </cell>
          <cell r="GP43">
            <v>319.2631551983244</v>
          </cell>
          <cell r="GQ43">
            <v>8342.3305849986318</v>
          </cell>
          <cell r="GS43">
            <v>8505.1857822018828</v>
          </cell>
          <cell r="GU43">
            <v>8172.6600545300498</v>
          </cell>
          <cell r="GV43">
            <v>8088.9317744766522</v>
          </cell>
          <cell r="GX43">
            <v>87.695211376433079</v>
          </cell>
          <cell r="GY43">
            <v>735.72443018078843</v>
          </cell>
          <cell r="GZ43">
            <v>2880.9063605170481</v>
          </cell>
          <cell r="HG43">
            <v>0</v>
          </cell>
          <cell r="HV43">
            <v>644.24297671309091</v>
          </cell>
          <cell r="HW43">
            <v>654.47071956358195</v>
          </cell>
          <cell r="HZ43">
            <v>669.34228359795918</v>
          </cell>
          <cell r="IA43">
            <v>794.07751381778462</v>
          </cell>
          <cell r="IB43">
            <v>463.29543920734068</v>
          </cell>
          <cell r="IC43">
            <v>30.344116642469793</v>
          </cell>
          <cell r="ID43">
            <v>300.43795796797406</v>
          </cell>
          <cell r="IE43">
            <v>517.84110271372469</v>
          </cell>
        </row>
        <row r="44">
          <cell r="D44" t="str">
            <v>StreamVapProp$.StdVolRate</v>
          </cell>
          <cell r="E44">
            <v>884374.95610590093</v>
          </cell>
          <cell r="F44">
            <v>353788.49449445086</v>
          </cell>
          <cell r="I44">
            <v>884748.67682367528</v>
          </cell>
          <cell r="J44">
            <v>353880.89366856124</v>
          </cell>
          <cell r="K44">
            <v>884919.73668212979</v>
          </cell>
          <cell r="M44">
            <v>884919.73668212979</v>
          </cell>
          <cell r="O44">
            <v>353967.95052330237</v>
          </cell>
          <cell r="P44">
            <v>353967.95052330248</v>
          </cell>
          <cell r="S44">
            <v>884918.92334915977</v>
          </cell>
          <cell r="T44">
            <v>353967.58009935159</v>
          </cell>
          <cell r="U44">
            <v>353967.58196171204</v>
          </cell>
          <cell r="V44">
            <v>353954.56244197913</v>
          </cell>
          <cell r="X44">
            <v>884918.91377058509</v>
          </cell>
          <cell r="Y44">
            <v>884891.5654917995</v>
          </cell>
          <cell r="AA44">
            <v>1238897.8723814227</v>
          </cell>
          <cell r="AB44">
            <v>353936.56959858228</v>
          </cell>
          <cell r="AC44">
            <v>884853.32854535466</v>
          </cell>
          <cell r="AD44">
            <v>7364.8465368321886</v>
          </cell>
          <cell r="AE44">
            <v>4970.9449147954756</v>
          </cell>
          <cell r="AF44">
            <v>12246.863814416383</v>
          </cell>
          <cell r="AH44">
            <v>993.8471646593697</v>
          </cell>
          <cell r="AI44">
            <v>13789.36638260727</v>
          </cell>
          <cell r="AJ44">
            <v>7009.7016124405127</v>
          </cell>
          <cell r="AK44">
            <v>14017.152294048885</v>
          </cell>
          <cell r="AP44">
            <v>6955.5857144810252</v>
          </cell>
          <cell r="AQ44">
            <v>7701.582337251074</v>
          </cell>
          <cell r="AR44">
            <v>11736.402793904586</v>
          </cell>
          <cell r="AS44">
            <v>9769.7458132133725</v>
          </cell>
          <cell r="AT44">
            <v>24965.817546764993</v>
          </cell>
          <cell r="AU44">
            <v>0</v>
          </cell>
          <cell r="AV44">
            <v>3452.9451838173668</v>
          </cell>
          <cell r="AW44">
            <v>6302.395628852988</v>
          </cell>
          <cell r="AX44">
            <v>57484.270324213387</v>
          </cell>
          <cell r="AY44">
            <v>1295901.8460067885</v>
          </cell>
          <cell r="AZ44">
            <v>647950.92300339427</v>
          </cell>
          <cell r="BA44">
            <v>647950.92300339427</v>
          </cell>
          <cell r="BB44">
            <v>647950.91049964644</v>
          </cell>
          <cell r="BE44">
            <v>647469.64477704524</v>
          </cell>
          <cell r="BG44">
            <v>641999.5932482247</v>
          </cell>
          <cell r="BH44">
            <v>641999.5932482247</v>
          </cell>
          <cell r="BI44">
            <v>5470.0515288204351</v>
          </cell>
          <cell r="BK44">
            <v>5470.0515288204351</v>
          </cell>
          <cell r="BL44">
            <v>647469.64477704524</v>
          </cell>
          <cell r="BN44">
            <v>647468.72691568546</v>
          </cell>
          <cell r="BP44">
            <v>647466.58988820796</v>
          </cell>
          <cell r="BQ44">
            <v>-647463.83490359911</v>
          </cell>
          <cell r="BR44">
            <v>1294927.6698071982</v>
          </cell>
          <cell r="BS44">
            <v>863285.11320479889</v>
          </cell>
          <cell r="BT44">
            <v>431642.55660239939</v>
          </cell>
          <cell r="BU44">
            <v>343015.2430864895</v>
          </cell>
          <cell r="BV44">
            <v>88627.313515909875</v>
          </cell>
          <cell r="BW44">
            <v>343012.83883875323</v>
          </cell>
          <cell r="BX44">
            <v>88626.692313143547</v>
          </cell>
          <cell r="BY44">
            <v>342220.79359296005</v>
          </cell>
          <cell r="BZ44">
            <v>88404.516675741339</v>
          </cell>
          <cell r="CA44">
            <v>430625.64609434211</v>
          </cell>
          <cell r="CB44">
            <v>430589.94837094104</v>
          </cell>
          <cell r="CD44">
            <v>421913.89024082926</v>
          </cell>
          <cell r="CE44">
            <v>421901.15495632094</v>
          </cell>
          <cell r="CG44">
            <v>421900.82333263411</v>
          </cell>
          <cell r="CH44">
            <v>280923.54219021823</v>
          </cell>
          <cell r="CI44">
            <v>140977.28114241589</v>
          </cell>
          <cell r="CJ44">
            <v>280908.23287292407</v>
          </cell>
          <cell r="CK44">
            <v>280932.10241913778</v>
          </cell>
          <cell r="CL44">
            <v>421913.67938450113</v>
          </cell>
          <cell r="CM44">
            <v>140960.79358567347</v>
          </cell>
          <cell r="CN44">
            <v>421913.67938450113</v>
          </cell>
          <cell r="CO44">
            <v>-843827.35876900225</v>
          </cell>
          <cell r="CP44">
            <v>1265741.0381535036</v>
          </cell>
          <cell r="CQ44">
            <v>421913.67938450113</v>
          </cell>
          <cell r="CR44">
            <v>896717.87073580548</v>
          </cell>
          <cell r="CS44">
            <v>58884.053959523844</v>
          </cell>
          <cell r="CT44">
            <v>23316.907686892253</v>
          </cell>
          <cell r="CU44">
            <v>286822.20577128197</v>
          </cell>
          <cell r="CV44">
            <v>597841.80441956164</v>
          </cell>
          <cell r="CW44">
            <v>298876.06631624396</v>
          </cell>
          <cell r="CX44">
            <v>298876.06631624396</v>
          </cell>
          <cell r="CY44">
            <v>1593.0321603525308</v>
          </cell>
          <cell r="CZ44">
            <v>4201.5966917407914</v>
          </cell>
          <cell r="DB44">
            <v>0</v>
          </cell>
          <cell r="DC44">
            <v>298876.06631624396</v>
          </cell>
          <cell r="DD44">
            <v>298876.06631624396</v>
          </cell>
          <cell r="DE44">
            <v>-597752.13263248792</v>
          </cell>
          <cell r="DF44">
            <v>896628.198948732</v>
          </cell>
          <cell r="DG44">
            <v>896628.198948732</v>
          </cell>
          <cell r="DH44">
            <v>88404.53623222337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25372.244797699041</v>
          </cell>
          <cell r="DO44">
            <v>25372.244797699041</v>
          </cell>
          <cell r="DP44">
            <v>6894.6831913036349</v>
          </cell>
          <cell r="DQ44">
            <v>6894.6831913036349</v>
          </cell>
          <cell r="EE44">
            <v>574.10425797250491</v>
          </cell>
          <cell r="EF44">
            <v>4799.600171664144</v>
          </cell>
          <cell r="EH44">
            <v>4799.600171664144</v>
          </cell>
          <cell r="EI44">
            <v>30171.844969363185</v>
          </cell>
          <cell r="EJ44">
            <v>-30171.844969363185</v>
          </cell>
          <cell r="EK44">
            <v>60343.689938726369</v>
          </cell>
          <cell r="EL44">
            <v>0</v>
          </cell>
          <cell r="EM44">
            <v>60343.689938726369</v>
          </cell>
          <cell r="EU44">
            <v>59682.576856546788</v>
          </cell>
          <cell r="EV44">
            <v>59682.576856546788</v>
          </cell>
          <cell r="FB44">
            <v>59682.576856546788</v>
          </cell>
          <cell r="FC44">
            <v>73701.980081427813</v>
          </cell>
          <cell r="FD44">
            <v>68884.074157162235</v>
          </cell>
          <cell r="FE44">
            <v>68884.074157162235</v>
          </cell>
          <cell r="FG44">
            <v>68884.074157162235</v>
          </cell>
          <cell r="FH44">
            <v>57610.284742994627</v>
          </cell>
          <cell r="FI44">
            <v>57484.164913815497</v>
          </cell>
          <cell r="FK44">
            <v>0</v>
          </cell>
          <cell r="FL44">
            <v>57484.164913815497</v>
          </cell>
          <cell r="FN44">
            <v>3081.3265969974491</v>
          </cell>
          <cell r="FP44">
            <v>270.58403245704119</v>
          </cell>
          <cell r="FS44">
            <v>3081.3265969974491</v>
          </cell>
          <cell r="FT44">
            <v>0</v>
          </cell>
          <cell r="FU44">
            <v>270.58403245704119</v>
          </cell>
          <cell r="FV44">
            <v>0</v>
          </cell>
          <cell r="FY44">
            <v>-8403.1933834815827</v>
          </cell>
          <cell r="FZ44">
            <v>12604.790075222376</v>
          </cell>
          <cell r="GA44">
            <v>6302.3950376111879</v>
          </cell>
          <cell r="GB44">
            <v>6302.3950376111879</v>
          </cell>
          <cell r="GC44">
            <v>496.92367646654156</v>
          </cell>
          <cell r="GD44">
            <v>-496.92367646654156</v>
          </cell>
          <cell r="GE44">
            <v>993.84735293308313</v>
          </cell>
          <cell r="GH44">
            <v>430589.94837094104</v>
          </cell>
          <cell r="GI44">
            <v>0</v>
          </cell>
          <cell r="GJ44">
            <v>0</v>
          </cell>
          <cell r="GK44">
            <v>421913.89024082909</v>
          </cell>
          <cell r="GN44">
            <v>3452.8809095156907</v>
          </cell>
          <cell r="GO44">
            <v>-7009.7016124405127</v>
          </cell>
          <cell r="GP44">
            <v>14019.403224881025</v>
          </cell>
          <cell r="GQ44">
            <v>647468.63603795716</v>
          </cell>
          <cell r="GS44">
            <v>647463.83490359911</v>
          </cell>
          <cell r="GU44">
            <v>647469.64477704524</v>
          </cell>
          <cell r="GV44">
            <v>647950.91050745395</v>
          </cell>
          <cell r="GX44">
            <v>574.10425797250491</v>
          </cell>
          <cell r="GY44">
            <v>4799.600171664144</v>
          </cell>
          <cell r="GZ44">
            <v>18261.576533598425</v>
          </cell>
          <cell r="HG44">
            <v>0</v>
          </cell>
          <cell r="HV44">
            <v>23316.907686892249</v>
          </cell>
          <cell r="HW44">
            <v>23316.907686892249</v>
          </cell>
          <cell r="HZ44">
            <v>23316.907686892249</v>
          </cell>
          <cell r="IA44">
            <v>23316.907686892249</v>
          </cell>
          <cell r="IB44">
            <v>13603.982986268793</v>
          </cell>
          <cell r="IC44">
            <v>891.00995089393086</v>
          </cell>
          <cell r="ID44">
            <v>8821.9147497295271</v>
          </cell>
          <cell r="IE44">
            <v>23316.907686892249</v>
          </cell>
        </row>
        <row r="45">
          <cell r="D45" t="str">
            <v>StreamVapProp$.MolWeight</v>
          </cell>
          <cell r="E45">
            <v>18.426715432996748</v>
          </cell>
          <cell r="F45">
            <v>18.661367481894306</v>
          </cell>
          <cell r="I45">
            <v>18.421833445507634</v>
          </cell>
          <cell r="J45">
            <v>18.656715582633723</v>
          </cell>
          <cell r="K45">
            <v>18.426624857313676</v>
          </cell>
          <cell r="M45">
            <v>18.42662485731368</v>
          </cell>
          <cell r="O45">
            <v>18.661080880385672</v>
          </cell>
          <cell r="P45">
            <v>18.661080880385672</v>
          </cell>
          <cell r="S45">
            <v>18.426602013299131</v>
          </cell>
          <cell r="T45">
            <v>18.661063613830219</v>
          </cell>
          <cell r="U45">
            <v>18.661063700629064</v>
          </cell>
          <cell r="V45">
            <v>18.658632423763716</v>
          </cell>
          <cell r="X45">
            <v>18.426601744214494</v>
          </cell>
          <cell r="Y45">
            <v>18.424908295333612</v>
          </cell>
          <cell r="AA45">
            <v>18.489942313434813</v>
          </cell>
          <cell r="AB45">
            <v>18.655244315936887</v>
          </cell>
          <cell r="AC45">
            <v>18.422534504208748</v>
          </cell>
          <cell r="AD45">
            <v>19.204861634045844</v>
          </cell>
          <cell r="AE45">
            <v>18.906574993986535</v>
          </cell>
          <cell r="AF45">
            <v>19.067643036610647</v>
          </cell>
          <cell r="AH45">
            <v>19.476212781193464</v>
          </cell>
          <cell r="AI45">
            <v>19.121061021818743</v>
          </cell>
          <cell r="AJ45">
            <v>19.136856343181957</v>
          </cell>
          <cell r="AK45">
            <v>19.129236439122426</v>
          </cell>
          <cell r="AP45">
            <v>22.187915740601227</v>
          </cell>
          <cell r="AQ45">
            <v>23.41411359071725</v>
          </cell>
          <cell r="AR45">
            <v>32.902844385295204</v>
          </cell>
          <cell r="AS45">
            <v>31.036498891056802</v>
          </cell>
          <cell r="AT45">
            <v>34.48693529921939</v>
          </cell>
          <cell r="AU45">
            <v>18.264352272213397</v>
          </cell>
          <cell r="AV45">
            <v>31.917606879129117</v>
          </cell>
          <cell r="AW45">
            <v>30.52319994223825</v>
          </cell>
          <cell r="AX45">
            <v>28.363955899690247</v>
          </cell>
          <cell r="AY45">
            <v>18.919302914605339</v>
          </cell>
          <cell r="AZ45">
            <v>18.919302914605339</v>
          </cell>
          <cell r="BA45">
            <v>18.919302914605339</v>
          </cell>
          <cell r="BB45">
            <v>18.919301671995562</v>
          </cell>
          <cell r="BE45">
            <v>18.917819341976546</v>
          </cell>
          <cell r="BG45">
            <v>18.917819341976546</v>
          </cell>
          <cell r="BH45">
            <v>18.917819341976546</v>
          </cell>
          <cell r="BI45">
            <v>18.917819341976546</v>
          </cell>
          <cell r="BK45">
            <v>18.917819341976546</v>
          </cell>
          <cell r="BL45">
            <v>18.917819341976543</v>
          </cell>
          <cell r="BN45">
            <v>18.917731238031138</v>
          </cell>
          <cell r="BP45">
            <v>18.917522053416334</v>
          </cell>
          <cell r="BQ45">
            <v>18.917270042362315</v>
          </cell>
          <cell r="BR45">
            <v>18.917270042362315</v>
          </cell>
          <cell r="BS45">
            <v>18.917270042362315</v>
          </cell>
          <cell r="BT45">
            <v>18.917270042362315</v>
          </cell>
          <cell r="BU45">
            <v>18.917270042362315</v>
          </cell>
          <cell r="BV45">
            <v>18.917270042362315</v>
          </cell>
          <cell r="BW45">
            <v>18.916861839457141</v>
          </cell>
          <cell r="BX45">
            <v>18.916861839457141</v>
          </cell>
          <cell r="BY45">
            <v>18.825553841859939</v>
          </cell>
          <cell r="BZ45">
            <v>18.819138575009145</v>
          </cell>
          <cell r="CA45">
            <v>18.824246520471032</v>
          </cell>
          <cell r="CB45">
            <v>18.821073982577101</v>
          </cell>
          <cell r="CD45">
            <v>18.264242119382352</v>
          </cell>
          <cell r="CE45">
            <v>18.263412074751898</v>
          </cell>
          <cell r="CG45">
            <v>18.263392123391441</v>
          </cell>
          <cell r="CH45">
            <v>18.263392123391441</v>
          </cell>
          <cell r="CI45">
            <v>18.263392123391441</v>
          </cell>
          <cell r="CJ45">
            <v>18.261902474574597</v>
          </cell>
          <cell r="CK45">
            <v>18.264229953520765</v>
          </cell>
          <cell r="CL45">
            <v>18.264229953520765</v>
          </cell>
          <cell r="CM45">
            <v>18.260198850164148</v>
          </cell>
          <cell r="CN45">
            <v>18.264229953520765</v>
          </cell>
          <cell r="CO45">
            <v>18.264229953520765</v>
          </cell>
          <cell r="CP45">
            <v>18.264229953520765</v>
          </cell>
          <cell r="CQ45">
            <v>18.264229953520765</v>
          </cell>
          <cell r="CR45">
            <v>18.264229953520765</v>
          </cell>
          <cell r="CS45">
            <v>18.264229953520765</v>
          </cell>
          <cell r="CT45">
            <v>18.264229953520765</v>
          </cell>
          <cell r="CU45">
            <v>18.264229953520765</v>
          </cell>
          <cell r="CV45">
            <v>18.264229953520765</v>
          </cell>
          <cell r="CW45">
            <v>18.264229953520765</v>
          </cell>
          <cell r="CX45">
            <v>18.264229953520765</v>
          </cell>
          <cell r="CY45">
            <v>19.205406513754056</v>
          </cell>
          <cell r="CZ45">
            <v>30.523196391530959</v>
          </cell>
          <cell r="DB45">
            <v>18.264352290254728</v>
          </cell>
          <cell r="DC45">
            <v>18.264229953520765</v>
          </cell>
          <cell r="DD45">
            <v>18.264229953520765</v>
          </cell>
          <cell r="DE45">
            <v>18.264229953520765</v>
          </cell>
          <cell r="DF45">
            <v>18.264229953520765</v>
          </cell>
          <cell r="DG45">
            <v>18.264229953520765</v>
          </cell>
          <cell r="DH45">
            <v>18.819127337203547</v>
          </cell>
          <cell r="DI45">
            <v>18.264352290254728</v>
          </cell>
          <cell r="DJ45">
            <v>18.264352290254728</v>
          </cell>
          <cell r="DK45">
            <v>18.264352290254728</v>
          </cell>
          <cell r="DL45">
            <v>18.264352290254728</v>
          </cell>
          <cell r="DM45">
            <v>34.747967259258942</v>
          </cell>
          <cell r="DO45">
            <v>34.747967259258942</v>
          </cell>
          <cell r="DP45">
            <v>19.121061021818743</v>
          </cell>
          <cell r="DQ45">
            <v>19.121061021818743</v>
          </cell>
          <cell r="EE45">
            <v>37.508085969365979</v>
          </cell>
          <cell r="EF45">
            <v>44.551814976722412</v>
          </cell>
          <cell r="EH45">
            <v>44.551814976722412</v>
          </cell>
          <cell r="EI45">
            <v>36.307518862267862</v>
          </cell>
          <cell r="EJ45">
            <v>36.307518862267862</v>
          </cell>
          <cell r="EK45">
            <v>36.307518862267862</v>
          </cell>
          <cell r="EL45">
            <v>36.307518862267862</v>
          </cell>
          <cell r="EM45">
            <v>36.307518862267862</v>
          </cell>
          <cell r="EU45">
            <v>35.742020174224955</v>
          </cell>
          <cell r="EV45">
            <v>35.742020174224955</v>
          </cell>
          <cell r="FB45">
            <v>35.742020174224955</v>
          </cell>
          <cell r="FC45">
            <v>32.583428137682581</v>
          </cell>
          <cell r="FD45">
            <v>30.503601771885414</v>
          </cell>
          <cell r="FE45">
            <v>30.503601771885414</v>
          </cell>
          <cell r="FG45">
            <v>30.503601771885414</v>
          </cell>
          <cell r="FH45">
            <v>28.392447037034742</v>
          </cell>
          <cell r="FI45">
            <v>28.363947472941963</v>
          </cell>
          <cell r="FK45">
            <v>28.363947472941963</v>
          </cell>
          <cell r="FL45">
            <v>28.363947472941963</v>
          </cell>
          <cell r="FN45">
            <v>30.680118398652628</v>
          </cell>
          <cell r="FP45">
            <v>35.861164309137251</v>
          </cell>
          <cell r="FS45">
            <v>30.680118398652628</v>
          </cell>
          <cell r="FT45">
            <v>30.680118398652628</v>
          </cell>
          <cell r="FU45">
            <v>35.861164309137251</v>
          </cell>
          <cell r="FV45">
            <v>35.861164309137251</v>
          </cell>
          <cell r="FY45">
            <v>30.523196391530959</v>
          </cell>
          <cell r="FZ45">
            <v>30.523196391530959</v>
          </cell>
          <cell r="GA45">
            <v>30.523196391530959</v>
          </cell>
          <cell r="GB45">
            <v>30.523196391530959</v>
          </cell>
          <cell r="GC45">
            <v>19.476213579204309</v>
          </cell>
          <cell r="GD45">
            <v>19.476213579204309</v>
          </cell>
          <cell r="GE45">
            <v>19.476213579204309</v>
          </cell>
          <cell r="GH45">
            <v>18.821073982577101</v>
          </cell>
          <cell r="GI45">
            <v>18.821073982577101</v>
          </cell>
          <cell r="GJ45">
            <v>18.637992910630011</v>
          </cell>
          <cell r="GK45">
            <v>18.264242119382349</v>
          </cell>
          <cell r="GN45">
            <v>31.917438978305547</v>
          </cell>
          <cell r="GO45">
            <v>19.136856343181957</v>
          </cell>
          <cell r="GP45">
            <v>19.136856343181957</v>
          </cell>
          <cell r="GQ45">
            <v>18.917713001328686</v>
          </cell>
          <cell r="GS45">
            <v>18.917270042362315</v>
          </cell>
          <cell r="GU45">
            <v>18.917819341976546</v>
          </cell>
          <cell r="GV45">
            <v>18.919301672763897</v>
          </cell>
          <cell r="GX45">
            <v>37.508085969365979</v>
          </cell>
          <cell r="GY45">
            <v>44.551814976722412</v>
          </cell>
          <cell r="GZ45">
            <v>72.22140903287081</v>
          </cell>
          <cell r="HG45">
            <v>240</v>
          </cell>
          <cell r="HV45">
            <v>18.264229953520768</v>
          </cell>
          <cell r="HW45">
            <v>18.264229953520768</v>
          </cell>
          <cell r="HZ45">
            <v>18.264229953520768</v>
          </cell>
          <cell r="IA45">
            <v>18.264229953520768</v>
          </cell>
          <cell r="IB45">
            <v>18.264229953520768</v>
          </cell>
          <cell r="IC45">
            <v>18.264229953520768</v>
          </cell>
          <cell r="ID45">
            <v>18.264229953520768</v>
          </cell>
          <cell r="IE45">
            <v>18.264229953520768</v>
          </cell>
        </row>
        <row r="46">
          <cell r="D46" t="str">
            <v>StreamVapProp$.SpEnthalpy</v>
          </cell>
          <cell r="E46">
            <v>-4732.7609296830797</v>
          </cell>
          <cell r="F46">
            <v>-4536.0562084947869</v>
          </cell>
          <cell r="I46">
            <v>-4739.7413580925158</v>
          </cell>
          <cell r="J46">
            <v>-4541.6116857741263</v>
          </cell>
          <cell r="K46">
            <v>-4737.8985077415819</v>
          </cell>
          <cell r="M46">
            <v>-4737.9055005230648</v>
          </cell>
          <cell r="O46">
            <v>-4540.2435814238834</v>
          </cell>
          <cell r="P46">
            <v>-4540.2482715602846</v>
          </cell>
          <cell r="S46">
            <v>-4737.9073435661639</v>
          </cell>
          <cell r="T46">
            <v>-4540.2487432584103</v>
          </cell>
          <cell r="U46">
            <v>-4540.2487303545004</v>
          </cell>
          <cell r="V46">
            <v>-4540.5892723621782</v>
          </cell>
          <cell r="X46">
            <v>-4737.9073830918378</v>
          </cell>
          <cell r="Y46">
            <v>-4738.1360108439958</v>
          </cell>
          <cell r="AA46">
            <v>-4680.8171311045735</v>
          </cell>
          <cell r="AB46">
            <v>-4541.06365639667</v>
          </cell>
          <cell r="AC46">
            <v>-4738.4570173876609</v>
          </cell>
          <cell r="AD46">
            <v>-4486.9864581673446</v>
          </cell>
          <cell r="AE46">
            <v>-4741.0920703433312</v>
          </cell>
          <cell r="AF46">
            <v>-4593.639441979868</v>
          </cell>
          <cell r="AH46">
            <v>-4582.1588447957611</v>
          </cell>
          <cell r="AI46">
            <v>-4592.0124140721855</v>
          </cell>
          <cell r="AJ46">
            <v>-4590.807375081743</v>
          </cell>
          <cell r="AK46">
            <v>-4591.4427287923845</v>
          </cell>
          <cell r="AP46">
            <v>-4322.3390383353417</v>
          </cell>
          <cell r="AQ46">
            <v>-4150.4535918232059</v>
          </cell>
          <cell r="AR46">
            <v>-3114.8654457327229</v>
          </cell>
          <cell r="AS46">
            <v>-3361.4715205595389</v>
          </cell>
          <cell r="AT46">
            <v>-3021.1504301620612</v>
          </cell>
          <cell r="AU46">
            <v>-4711.9081956924756</v>
          </cell>
          <cell r="AV46">
            <v>-3265.9643830236678</v>
          </cell>
          <cell r="AW46">
            <v>-3420.2141761962885</v>
          </cell>
          <cell r="AX46">
            <v>-3577.776925632576</v>
          </cell>
          <cell r="AY46">
            <v>-4608.9990012870421</v>
          </cell>
          <cell r="AZ46">
            <v>-4608.9990012870421</v>
          </cell>
          <cell r="BA46">
            <v>-4608.9990012870421</v>
          </cell>
          <cell r="BB46">
            <v>-4608.9991920774482</v>
          </cell>
          <cell r="BE46">
            <v>-4602.2530650615727</v>
          </cell>
          <cell r="BG46">
            <v>-4602.2530650615727</v>
          </cell>
          <cell r="BH46">
            <v>-4602.2530650615727</v>
          </cell>
          <cell r="BI46">
            <v>-4602.2530650615727</v>
          </cell>
          <cell r="BK46">
            <v>-4591.0784926307215</v>
          </cell>
          <cell r="BL46">
            <v>-4602.1586583391854</v>
          </cell>
          <cell r="BN46">
            <v>-4602.1721819772602</v>
          </cell>
          <cell r="BP46">
            <v>-4602.2024937881542</v>
          </cell>
          <cell r="BQ46">
            <v>-4602.2414248525874</v>
          </cell>
          <cell r="BR46">
            <v>-4602.2414248525874</v>
          </cell>
          <cell r="BS46">
            <v>-4602.2414248525874</v>
          </cell>
          <cell r="BT46">
            <v>-4602.2414248525874</v>
          </cell>
          <cell r="BU46">
            <v>-4602.2414248525874</v>
          </cell>
          <cell r="BV46">
            <v>-4602.2414248525874</v>
          </cell>
          <cell r="BW46">
            <v>-4602.3046488824311</v>
          </cell>
          <cell r="BX46">
            <v>-4602.3046488824311</v>
          </cell>
          <cell r="BY46">
            <v>-4670.6013273001554</v>
          </cell>
          <cell r="BZ46">
            <v>-4674.0572154086103</v>
          </cell>
          <cell r="CA46">
            <v>-4671.3095562495191</v>
          </cell>
          <cell r="CB46">
            <v>-4671.8119496289528</v>
          </cell>
          <cell r="CD46">
            <v>-4821.9256182303388</v>
          </cell>
          <cell r="CE46">
            <v>-4822.0585024400689</v>
          </cell>
          <cell r="CG46">
            <v>-4822.0626679447814</v>
          </cell>
          <cell r="CH46">
            <v>-4822.0626679447814</v>
          </cell>
          <cell r="CI46">
            <v>-4822.0626679447814</v>
          </cell>
          <cell r="CJ46">
            <v>-4822.3008022800805</v>
          </cell>
          <cell r="CK46">
            <v>-4753.8942217971025</v>
          </cell>
          <cell r="CL46">
            <v>-4776.6277470824634</v>
          </cell>
          <cell r="CM46">
            <v>-4822.5728231504081</v>
          </cell>
          <cell r="CN46">
            <v>-4711.8068188293782</v>
          </cell>
          <cell r="CO46">
            <v>-4711.8068188293782</v>
          </cell>
          <cell r="CP46">
            <v>-4711.8068188293782</v>
          </cell>
          <cell r="CQ46">
            <v>-4711.8068188293782</v>
          </cell>
          <cell r="CR46">
            <v>-4711.8068188293782</v>
          </cell>
          <cell r="CS46">
            <v>-4711.8068188293782</v>
          </cell>
          <cell r="CT46">
            <v>-4711.8068188293782</v>
          </cell>
          <cell r="CU46">
            <v>-4711.8068188293782</v>
          </cell>
          <cell r="CV46">
            <v>-4711.8068188293782</v>
          </cell>
          <cell r="CW46">
            <v>-4711.8068188293782</v>
          </cell>
          <cell r="CX46">
            <v>-4711.8068188293782</v>
          </cell>
          <cell r="CY46">
            <v>-4833.9996670385653</v>
          </cell>
          <cell r="CZ46">
            <v>-3420.2143897948904</v>
          </cell>
          <cell r="DB46">
            <v>-4711.9081771204974</v>
          </cell>
          <cell r="DC46">
            <v>-4562.8580857925217</v>
          </cell>
          <cell r="DD46">
            <v>-4676.0736798778462</v>
          </cell>
          <cell r="DE46">
            <v>-4676.0736798778462</v>
          </cell>
          <cell r="DF46">
            <v>-4676.0736798778462</v>
          </cell>
          <cell r="DG46">
            <v>-4676.0736798778462</v>
          </cell>
          <cell r="DH46">
            <v>-4674.0595848823605</v>
          </cell>
          <cell r="DI46">
            <v>-4711.9081771204974</v>
          </cell>
          <cell r="DJ46">
            <v>-4711.9081771204974</v>
          </cell>
          <cell r="DK46">
            <v>-4711.9081771204974</v>
          </cell>
          <cell r="DL46">
            <v>-4711.9081771204974</v>
          </cell>
          <cell r="DM46">
            <v>-3004.8755617006068</v>
          </cell>
          <cell r="DO46">
            <v>-3004.8755617006068</v>
          </cell>
          <cell r="DP46">
            <v>-4592.0124140721855</v>
          </cell>
          <cell r="DQ46">
            <v>-4592.0124140721855</v>
          </cell>
          <cell r="EE46">
            <v>-2860.2648024268419</v>
          </cell>
          <cell r="EF46">
            <v>-2465.3743979503533</v>
          </cell>
          <cell r="EH46">
            <v>-2465.3743979503533</v>
          </cell>
          <cell r="EI46">
            <v>-2899.5668237481095</v>
          </cell>
          <cell r="EJ46">
            <v>-2899.5668237481095</v>
          </cell>
          <cell r="EK46">
            <v>-2899.5668237481095</v>
          </cell>
          <cell r="EL46">
            <v>-2899.5668237481095</v>
          </cell>
          <cell r="EM46">
            <v>-2899.5668237481095</v>
          </cell>
          <cell r="EU46">
            <v>-2980.6698892823129</v>
          </cell>
          <cell r="EV46">
            <v>-2980.6698892823129</v>
          </cell>
          <cell r="FB46">
            <v>-2833.2703224992242</v>
          </cell>
          <cell r="FC46">
            <v>-3029.6193174736713</v>
          </cell>
          <cell r="FD46">
            <v>-3324.8278606860954</v>
          </cell>
          <cell r="FE46">
            <v>-3324.8278606860954</v>
          </cell>
          <cell r="FG46">
            <v>-3175.1878413655058</v>
          </cell>
          <cell r="FH46">
            <v>-3575.7718211161146</v>
          </cell>
          <cell r="FI46">
            <v>-3577.7776157144549</v>
          </cell>
          <cell r="FK46">
            <v>-3577.7776157144549</v>
          </cell>
          <cell r="FL46">
            <v>-3577.7776157144549</v>
          </cell>
          <cell r="FN46">
            <v>-3383.2053549468105</v>
          </cell>
          <cell r="FP46">
            <v>-2984.2416918932463</v>
          </cell>
          <cell r="FS46">
            <v>-3383.2053549468105</v>
          </cell>
          <cell r="FT46">
            <v>-3383.2053549468105</v>
          </cell>
          <cell r="FU46">
            <v>-2984.2416918932463</v>
          </cell>
          <cell r="FV46">
            <v>-2984.2416918932463</v>
          </cell>
          <cell r="FY46">
            <v>-3420.2143897948904</v>
          </cell>
          <cell r="FZ46">
            <v>-3420.2143897948904</v>
          </cell>
          <cell r="GA46">
            <v>-3420.2143897948904</v>
          </cell>
          <cell r="GB46">
            <v>-3420.2143897948904</v>
          </cell>
          <cell r="GC46">
            <v>-4582.1587594414814</v>
          </cell>
          <cell r="GD46">
            <v>-4582.1587594414814</v>
          </cell>
          <cell r="GE46">
            <v>-4582.1587594414814</v>
          </cell>
          <cell r="GH46">
            <v>-4671.8119496289528</v>
          </cell>
          <cell r="GI46">
            <v>-4671.8119496289528</v>
          </cell>
          <cell r="GJ46">
            <v>-4700.7310622874393</v>
          </cell>
          <cell r="GK46">
            <v>-4821.9256182303388</v>
          </cell>
          <cell r="GN46">
            <v>-3265.9774580367944</v>
          </cell>
          <cell r="GO46">
            <v>-4590.807375081743</v>
          </cell>
          <cell r="GP46">
            <v>-4590.807375081743</v>
          </cell>
          <cell r="GQ46">
            <v>-4602.1730775328469</v>
          </cell>
          <cell r="GS46">
            <v>-4602.2414248525874</v>
          </cell>
          <cell r="GU46">
            <v>-4602.2530650615727</v>
          </cell>
          <cell r="GV46">
            <v>-4608.998991091572</v>
          </cell>
          <cell r="GX46">
            <v>-2860.2648024268419</v>
          </cell>
          <cell r="GY46">
            <v>-2465.3743979503533</v>
          </cell>
          <cell r="GZ46">
            <v>-1727.754075360134</v>
          </cell>
          <cell r="HG46">
            <v>0</v>
          </cell>
          <cell r="HV46">
            <v>-4711.8068188293773</v>
          </cell>
          <cell r="HW46">
            <v>-4711.8068188293773</v>
          </cell>
          <cell r="HZ46">
            <v>-4711.8068188293773</v>
          </cell>
          <cell r="IA46">
            <v>-4628.5586981735469</v>
          </cell>
          <cell r="IB46">
            <v>-4628.558698173546</v>
          </cell>
          <cell r="IC46">
            <v>-4628.558698173546</v>
          </cell>
          <cell r="ID46">
            <v>-4628.558698173546</v>
          </cell>
          <cell r="IE46">
            <v>-4711.8068188293773</v>
          </cell>
        </row>
        <row r="47">
          <cell r="D47" t="str">
            <v>StreamVapProp$.Cp</v>
          </cell>
          <cell r="E47">
            <v>2.6990832628506309</v>
          </cell>
          <cell r="F47">
            <v>2.7541072298416851</v>
          </cell>
          <cell r="I47">
            <v>2.7014618166331439</v>
          </cell>
          <cell r="J47">
            <v>2.7556227398356987</v>
          </cell>
          <cell r="K47">
            <v>2.698595607227471</v>
          </cell>
          <cell r="M47">
            <v>2.69859599159712</v>
          </cell>
          <cell r="O47">
            <v>2.753707625859207</v>
          </cell>
          <cell r="P47">
            <v>2.7537078934080856</v>
          </cell>
          <cell r="S47">
            <v>2.6986091632150644</v>
          </cell>
          <cell r="T47">
            <v>2.7537145379537535</v>
          </cell>
          <cell r="U47">
            <v>2.7537145031996344</v>
          </cell>
          <cell r="V47">
            <v>2.7487237868108343</v>
          </cell>
          <cell r="X47">
            <v>2.6986093228964374</v>
          </cell>
          <cell r="Y47">
            <v>2.6940596922196489</v>
          </cell>
          <cell r="AA47">
            <v>2.7031508596450098</v>
          </cell>
          <cell r="AB47">
            <v>2.7417152948085581</v>
          </cell>
          <cell r="AC47">
            <v>2.6876659457744267</v>
          </cell>
          <cell r="AD47">
            <v>2.3909724386428493</v>
          </cell>
          <cell r="AE47">
            <v>2.3566534547613567</v>
          </cell>
          <cell r="AF47">
            <v>2.3767412458627781</v>
          </cell>
          <cell r="AH47">
            <v>2.3618185425172076</v>
          </cell>
          <cell r="AI47">
            <v>2.3759853133041702</v>
          </cell>
          <cell r="AJ47">
            <v>2.3703625181259329</v>
          </cell>
          <cell r="AK47">
            <v>2.1848720717108563</v>
          </cell>
          <cell r="AP47">
            <v>1.9976416453135681</v>
          </cell>
          <cell r="AQ47">
            <v>1.9893884226551168</v>
          </cell>
          <cell r="AR47">
            <v>2.0907713526152776</v>
          </cell>
          <cell r="AS47">
            <v>1.9104422317016392</v>
          </cell>
          <cell r="AT47">
            <v>2.0382306709101483</v>
          </cell>
          <cell r="AU47">
            <v>2.1037780224766363</v>
          </cell>
          <cell r="AV47">
            <v>1.9155180346609513</v>
          </cell>
          <cell r="AW47">
            <v>1.9077493222906536</v>
          </cell>
          <cell r="AX47">
            <v>3.1802388431336541</v>
          </cell>
          <cell r="AY47">
            <v>2.7048505224966859</v>
          </cell>
          <cell r="AZ47">
            <v>2.7048505224966859</v>
          </cell>
          <cell r="BA47">
            <v>2.7048505224966859</v>
          </cell>
          <cell r="BB47">
            <v>2.7001844062358704</v>
          </cell>
          <cell r="BE47">
            <v>2.6915727664070328</v>
          </cell>
          <cell r="BG47">
            <v>2.6850324737061686</v>
          </cell>
          <cell r="BH47">
            <v>2.6915727664070328</v>
          </cell>
          <cell r="BI47">
            <v>2.6915727664070328</v>
          </cell>
          <cell r="BK47">
            <v>2.658102425503857</v>
          </cell>
          <cell r="BL47">
            <v>2.6847885821008961</v>
          </cell>
          <cell r="BN47">
            <v>2.6782109501028013</v>
          </cell>
          <cell r="BP47">
            <v>2.6715954257427996</v>
          </cell>
          <cell r="BQ47">
            <v>2.6658911875294682</v>
          </cell>
          <cell r="BR47">
            <v>2.6658911875294682</v>
          </cell>
          <cell r="BS47">
            <v>2.6658911875294682</v>
          </cell>
          <cell r="BT47">
            <v>2.6658911875294682</v>
          </cell>
          <cell r="BU47">
            <v>2.6658911875294682</v>
          </cell>
          <cell r="BV47">
            <v>2.6658911875294682</v>
          </cell>
          <cell r="BW47">
            <v>2.6591992679726841</v>
          </cell>
          <cell r="BX47">
            <v>2.6591992679726841</v>
          </cell>
          <cell r="BY47">
            <v>2.8277523175381636</v>
          </cell>
          <cell r="BZ47">
            <v>2.8382672647834819</v>
          </cell>
          <cell r="CA47">
            <v>2.8298896644204348</v>
          </cell>
          <cell r="CB47">
            <v>2.8232652258785933</v>
          </cell>
          <cell r="CD47">
            <v>2.4388004074895031</v>
          </cell>
          <cell r="CE47">
            <v>2.4291045117462522</v>
          </cell>
          <cell r="CG47">
            <v>2.4291204830443802</v>
          </cell>
          <cell r="CH47">
            <v>2.4291204830443802</v>
          </cell>
          <cell r="CI47">
            <v>2.4291204830443802</v>
          </cell>
          <cell r="CJ47">
            <v>2.4155518896054238</v>
          </cell>
          <cell r="CK47">
            <v>2.286390649581024</v>
          </cell>
          <cell r="CL47">
            <v>2.3110653145290576</v>
          </cell>
          <cell r="CM47">
            <v>2.4019789338790525</v>
          </cell>
          <cell r="CN47">
            <v>2.4074055235214327</v>
          </cell>
          <cell r="CO47">
            <v>2.4006681586506522</v>
          </cell>
          <cell r="CP47">
            <v>2.4006681586506522</v>
          </cell>
          <cell r="CQ47">
            <v>2.4006681586506522</v>
          </cell>
          <cell r="CR47">
            <v>2.4006681586506522</v>
          </cell>
          <cell r="CS47">
            <v>2.4006681586506522</v>
          </cell>
          <cell r="CT47">
            <v>2.4006681586506522</v>
          </cell>
          <cell r="CU47">
            <v>2.4006681586506522</v>
          </cell>
          <cell r="CV47">
            <v>2.4006681586506522</v>
          </cell>
          <cell r="CW47">
            <v>2.4006681586506522</v>
          </cell>
          <cell r="CX47">
            <v>2.3958486099642307</v>
          </cell>
          <cell r="CY47">
            <v>2.0412866925493893</v>
          </cell>
          <cell r="CZ47">
            <v>1.9077492776560192</v>
          </cell>
          <cell r="DB47">
            <v>2.1037780423600707</v>
          </cell>
          <cell r="DC47">
            <v>2.6445979676019529</v>
          </cell>
          <cell r="DD47">
            <v>2.7434666320421655</v>
          </cell>
          <cell r="DE47">
            <v>2.7434666320421655</v>
          </cell>
          <cell r="DF47">
            <v>2.7434666320421655</v>
          </cell>
          <cell r="DG47">
            <v>2.7371587627987664</v>
          </cell>
          <cell r="DH47">
            <v>2.8382745662748126</v>
          </cell>
          <cell r="DI47">
            <v>2.1037780423600707</v>
          </cell>
          <cell r="DJ47">
            <v>2.1037780423600707</v>
          </cell>
          <cell r="DK47">
            <v>2.1037780423600707</v>
          </cell>
          <cell r="DL47">
            <v>2.1037780423600707</v>
          </cell>
          <cell r="DM47">
            <v>2.0314719646144268</v>
          </cell>
          <cell r="DO47">
            <v>2.0017153072894702</v>
          </cell>
          <cell r="DP47">
            <v>2.3759853133041702</v>
          </cell>
          <cell r="DQ47">
            <v>2.3759853133041702</v>
          </cell>
          <cell r="EE47">
            <v>2.0043887349681055</v>
          </cell>
          <cell r="EF47">
            <v>2.0247112339110527</v>
          </cell>
          <cell r="EH47">
            <v>2.0115087221643595</v>
          </cell>
          <cell r="EI47">
            <v>2.0009083451716196</v>
          </cell>
          <cell r="EJ47">
            <v>2.0009083451716196</v>
          </cell>
          <cell r="EK47">
            <v>2.0009083451716196</v>
          </cell>
          <cell r="EL47">
            <v>2.0009083451716196</v>
          </cell>
          <cell r="EM47">
            <v>2.0009083451716196</v>
          </cell>
          <cell r="EU47">
            <v>1.9073952028018051</v>
          </cell>
          <cell r="EV47">
            <v>1.8994855727046642</v>
          </cell>
          <cell r="FB47">
            <v>2.2885014843905078</v>
          </cell>
          <cell r="FC47">
            <v>2.2541955342073572</v>
          </cell>
          <cell r="FD47">
            <v>2.1106057099901312</v>
          </cell>
          <cell r="FE47">
            <v>2.1030640544615826</v>
          </cell>
          <cell r="FG47">
            <v>2.6404548552419826</v>
          </cell>
          <cell r="FH47">
            <v>3.1980763375911829</v>
          </cell>
          <cell r="FI47">
            <v>3.1802359169946466</v>
          </cell>
          <cell r="FK47">
            <v>3.1802359169946466</v>
          </cell>
          <cell r="FL47">
            <v>3.1802359169946466</v>
          </cell>
          <cell r="FN47">
            <v>1.8957252813428707</v>
          </cell>
          <cell r="FP47">
            <v>1.9554140433669704</v>
          </cell>
          <cell r="FS47">
            <v>1.8957252813428707</v>
          </cell>
          <cell r="FT47">
            <v>1.8957252813428707</v>
          </cell>
          <cell r="FU47">
            <v>1.9554140433669704</v>
          </cell>
          <cell r="FV47">
            <v>1.9554140433669704</v>
          </cell>
          <cell r="FY47">
            <v>1.9077492776560192</v>
          </cell>
          <cell r="FZ47">
            <v>1.9077492776560192</v>
          </cell>
          <cell r="GA47">
            <v>1.9077492776560192</v>
          </cell>
          <cell r="GB47">
            <v>1.9077492776560192</v>
          </cell>
          <cell r="GC47">
            <v>2.3618185026986214</v>
          </cell>
          <cell r="GD47">
            <v>2.3618185026986214</v>
          </cell>
          <cell r="GE47">
            <v>2.3618185026986214</v>
          </cell>
          <cell r="GH47">
            <v>2.8232652258785933</v>
          </cell>
          <cell r="GI47">
            <v>2.8232652258785933</v>
          </cell>
          <cell r="GJ47">
            <v>2.3227331105007707</v>
          </cell>
          <cell r="GK47">
            <v>2.4388004074895044</v>
          </cell>
          <cell r="GN47">
            <v>1.9155167940601654</v>
          </cell>
          <cell r="GO47">
            <v>2.3703625181259329</v>
          </cell>
          <cell r="GP47">
            <v>2.3703625181259329</v>
          </cell>
          <cell r="GQ47">
            <v>2.6782145342643724</v>
          </cell>
          <cell r="GS47">
            <v>2.6658911875294682</v>
          </cell>
          <cell r="GU47">
            <v>2.6915736179030385</v>
          </cell>
          <cell r="GV47">
            <v>2.7001838657175563</v>
          </cell>
          <cell r="GX47">
            <v>2.0043887349681055</v>
          </cell>
          <cell r="GY47">
            <v>2.0247103105401032</v>
          </cell>
          <cell r="GZ47">
            <v>2.34859554471308</v>
          </cell>
          <cell r="HG47">
            <v>-136.52916666666667</v>
          </cell>
          <cell r="HV47">
            <v>2.3249146298417251</v>
          </cell>
          <cell r="HW47">
            <v>2.320021363215933</v>
          </cell>
          <cell r="HZ47">
            <v>2.3131648187489073</v>
          </cell>
          <cell r="IA47">
            <v>2.3107827629334006</v>
          </cell>
          <cell r="IB47">
            <v>2.3107827629334006</v>
          </cell>
          <cell r="IC47">
            <v>2.3107827629334006</v>
          </cell>
          <cell r="ID47">
            <v>2.3107827629334006</v>
          </cell>
          <cell r="IE47">
            <v>2.4006681586506518</v>
          </cell>
        </row>
        <row r="48">
          <cell r="D48" t="str">
            <v>StreamVapProp$.CPCVRatio</v>
          </cell>
          <cell r="E48">
            <v>1.5894917295203896</v>
          </cell>
          <cell r="F48">
            <v>1.6009164277125898</v>
          </cell>
          <cell r="I48">
            <v>1.5918660226463641</v>
          </cell>
          <cell r="J48">
            <v>1.6025183118239621</v>
          </cell>
          <cell r="K48">
            <v>1.589860264790931</v>
          </cell>
          <cell r="M48">
            <v>1.5898603575933807</v>
          </cell>
          <cell r="O48">
            <v>1.6011984496268405</v>
          </cell>
          <cell r="P48">
            <v>1.6011985099936628</v>
          </cell>
          <cell r="S48">
            <v>1.5898699113316379</v>
          </cell>
          <cell r="T48">
            <v>1.6012031919916625</v>
          </cell>
          <cell r="U48">
            <v>1.6012031938728455</v>
          </cell>
          <cell r="V48">
            <v>1.599508760517139</v>
          </cell>
          <cell r="X48">
            <v>1.589869906420887</v>
          </cell>
          <cell r="Y48">
            <v>1.5883137642125742</v>
          </cell>
          <cell r="AA48">
            <v>1.5891209447581347</v>
          </cell>
          <cell r="AB48">
            <v>1.5971101726467352</v>
          </cell>
          <cell r="AC48">
            <v>1.5861128310416952</v>
          </cell>
          <cell r="AD48">
            <v>1.4449257017191786</v>
          </cell>
          <cell r="AE48">
            <v>1.4446449036596518</v>
          </cell>
          <cell r="AF48">
            <v>1.4445123842857182</v>
          </cell>
          <cell r="AH48">
            <v>1.4435139608334866</v>
          </cell>
          <cell r="AI48">
            <v>1.4459103327290612</v>
          </cell>
          <cell r="AJ48">
            <v>1.4434145602182908</v>
          </cell>
          <cell r="AK48">
            <v>1.3650090589135002</v>
          </cell>
          <cell r="AP48">
            <v>1.2909486053388062</v>
          </cell>
          <cell r="AQ48">
            <v>1.2695937319734389</v>
          </cell>
          <cell r="AR48">
            <v>1.1708588857388664</v>
          </cell>
          <cell r="AS48">
            <v>1.2394997595006247</v>
          </cell>
          <cell r="AT48">
            <v>1.1765490307547692</v>
          </cell>
          <cell r="AU48">
            <v>1.3359430679314315</v>
          </cell>
          <cell r="AV48">
            <v>1.2347642482073491</v>
          </cell>
          <cell r="AW48">
            <v>1.242457599944367</v>
          </cell>
          <cell r="AX48">
            <v>1.7377654170146</v>
          </cell>
          <cell r="AY48">
            <v>1.5904892122493925</v>
          </cell>
          <cell r="AZ48">
            <v>1.5904892122493925</v>
          </cell>
          <cell r="BA48">
            <v>1.5904892122493925</v>
          </cell>
          <cell r="BB48">
            <v>1.5889644251297808</v>
          </cell>
          <cell r="BE48">
            <v>1.5838095059706441</v>
          </cell>
          <cell r="BG48">
            <v>1.5816454810714136</v>
          </cell>
          <cell r="BH48">
            <v>1.5838095059706441</v>
          </cell>
          <cell r="BI48">
            <v>1.5838095059706441</v>
          </cell>
          <cell r="BK48">
            <v>1.5614259721576325</v>
          </cell>
          <cell r="BL48">
            <v>1.58146789289516</v>
          </cell>
          <cell r="BN48">
            <v>1.5792700284847812</v>
          </cell>
          <cell r="BP48">
            <v>1.5770410488634132</v>
          </cell>
          <cell r="BQ48">
            <v>1.5750991328811283</v>
          </cell>
          <cell r="BR48">
            <v>1.5750991328811283</v>
          </cell>
          <cell r="BS48">
            <v>1.5750991328811283</v>
          </cell>
          <cell r="BT48">
            <v>1.5750991328811283</v>
          </cell>
          <cell r="BU48">
            <v>1.5750991328811283</v>
          </cell>
          <cell r="BV48">
            <v>1.5750991328811283</v>
          </cell>
          <cell r="BW48">
            <v>1.5728005318205878</v>
          </cell>
          <cell r="BX48">
            <v>1.5728005318205878</v>
          </cell>
          <cell r="BY48">
            <v>1.6851284313137271</v>
          </cell>
          <cell r="BZ48">
            <v>1.6912964615472166</v>
          </cell>
          <cell r="CA48">
            <v>1.6863867116077842</v>
          </cell>
          <cell r="CB48">
            <v>1.6840250865113153</v>
          </cell>
          <cell r="CD48">
            <v>1.5472754781862399</v>
          </cell>
          <cell r="CE48">
            <v>1.5426688920861662</v>
          </cell>
          <cell r="CG48">
            <v>1.5426688610363459</v>
          </cell>
          <cell r="CH48">
            <v>1.5426688610363459</v>
          </cell>
          <cell r="CI48">
            <v>1.5426688610363459</v>
          </cell>
          <cell r="CJ48">
            <v>1.5362097564722155</v>
          </cell>
          <cell r="CK48">
            <v>1.4420561170070041</v>
          </cell>
          <cell r="CL48">
            <v>1.4666600843181321</v>
          </cell>
          <cell r="CM48">
            <v>1.5297547632101023</v>
          </cell>
          <cell r="CN48">
            <v>1.4653663021279359</v>
          </cell>
          <cell r="CO48">
            <v>1.4625574453320971</v>
          </cell>
          <cell r="CP48">
            <v>1.4625574453320971</v>
          </cell>
          <cell r="CQ48">
            <v>1.4625574453320971</v>
          </cell>
          <cell r="CR48">
            <v>1.4625574453320971</v>
          </cell>
          <cell r="CS48">
            <v>1.4625574453320971</v>
          </cell>
          <cell r="CT48">
            <v>1.4625574453320971</v>
          </cell>
          <cell r="CU48">
            <v>1.4625574453320971</v>
          </cell>
          <cell r="CV48">
            <v>1.4625574453320971</v>
          </cell>
          <cell r="CW48">
            <v>1.4625574453320971</v>
          </cell>
          <cell r="CX48">
            <v>1.4605431863114215</v>
          </cell>
          <cell r="CY48">
            <v>1.3866436763426444</v>
          </cell>
          <cell r="CZ48">
            <v>1.2424576680177273</v>
          </cell>
          <cell r="DB48">
            <v>1.335943058022713</v>
          </cell>
          <cell r="DC48">
            <v>1.4292190518351338</v>
          </cell>
          <cell r="DD48">
            <v>1.5529432983617408</v>
          </cell>
          <cell r="DE48">
            <v>1.5529432983617408</v>
          </cell>
          <cell r="DF48">
            <v>1.5529432983617408</v>
          </cell>
          <cell r="DG48">
            <v>1.5512354806483049</v>
          </cell>
          <cell r="DH48">
            <v>1.6912954850295594</v>
          </cell>
          <cell r="DI48">
            <v>1.335943058022713</v>
          </cell>
          <cell r="DJ48">
            <v>1.335943058022713</v>
          </cell>
          <cell r="DK48">
            <v>1.335943058022713</v>
          </cell>
          <cell r="DL48">
            <v>1.335943058022713</v>
          </cell>
          <cell r="DM48">
            <v>1.1739654680613196</v>
          </cell>
          <cell r="DO48">
            <v>1.1648193753116181</v>
          </cell>
          <cell r="DP48">
            <v>1.4459103327290612</v>
          </cell>
          <cell r="DQ48">
            <v>1.4459103327290612</v>
          </cell>
          <cell r="EE48">
            <v>1.1592539389162246</v>
          </cell>
          <cell r="EF48">
            <v>1.1415940397660957</v>
          </cell>
          <cell r="EH48">
            <v>1.13817304193175</v>
          </cell>
          <cell r="EI48">
            <v>1.1592850669350969</v>
          </cell>
          <cell r="EJ48">
            <v>1.1592850669350969</v>
          </cell>
          <cell r="EK48">
            <v>1.1592850669350969</v>
          </cell>
          <cell r="EL48">
            <v>1.1592850669350969</v>
          </cell>
          <cell r="EM48">
            <v>1.1592850669350969</v>
          </cell>
          <cell r="EU48">
            <v>1.1715335559047633</v>
          </cell>
          <cell r="EV48">
            <v>1.1692363973610613</v>
          </cell>
          <cell r="FB48">
            <v>1.1768770895796725</v>
          </cell>
          <cell r="FC48">
            <v>1.1931201263281572</v>
          </cell>
          <cell r="FD48">
            <v>1.2713070656393288</v>
          </cell>
          <cell r="FE48">
            <v>1.2685106465625946</v>
          </cell>
          <cell r="FG48">
            <v>1.3151975948284391</v>
          </cell>
          <cell r="FH48">
            <v>1.7429397877129447</v>
          </cell>
          <cell r="FI48">
            <v>1.7377646235476922</v>
          </cell>
          <cell r="FK48">
            <v>1.7377646235476922</v>
          </cell>
          <cell r="FL48">
            <v>1.7377646235476922</v>
          </cell>
          <cell r="FN48">
            <v>1.2527329760886619</v>
          </cell>
          <cell r="FP48">
            <v>1.2054304878198685</v>
          </cell>
          <cell r="FS48">
            <v>1.2527329760886619</v>
          </cell>
          <cell r="FT48">
            <v>1.2527329760886619</v>
          </cell>
          <cell r="FU48">
            <v>1.2054304878198685</v>
          </cell>
          <cell r="FV48">
            <v>1.2054304878198685</v>
          </cell>
          <cell r="FY48">
            <v>1.2424576680177273</v>
          </cell>
          <cell r="FZ48">
            <v>1.2424576680177273</v>
          </cell>
          <cell r="GA48">
            <v>1.2424576680177273</v>
          </cell>
          <cell r="GB48">
            <v>1.2424576680177273</v>
          </cell>
          <cell r="GC48">
            <v>1.4435139626790192</v>
          </cell>
          <cell r="GD48">
            <v>1.4435139626790192</v>
          </cell>
          <cell r="GE48">
            <v>1.4435139626790192</v>
          </cell>
          <cell r="GH48">
            <v>1.6840250865113153</v>
          </cell>
          <cell r="GI48">
            <v>1.6840250865113153</v>
          </cell>
          <cell r="GJ48">
            <v>1.4707262324135093</v>
          </cell>
          <cell r="GK48">
            <v>1.5472754781800144</v>
          </cell>
          <cell r="GN48">
            <v>1.2347646141582618</v>
          </cell>
          <cell r="GO48">
            <v>1.4434145602182908</v>
          </cell>
          <cell r="GP48">
            <v>1.4434145602182908</v>
          </cell>
          <cell r="GQ48">
            <v>1.5792739505908064</v>
          </cell>
          <cell r="GS48">
            <v>1.5750991328811283</v>
          </cell>
          <cell r="GU48">
            <v>1.5838095059660768</v>
          </cell>
          <cell r="GV48">
            <v>1.588964038785847</v>
          </cell>
          <cell r="GX48">
            <v>1.1592539389200751</v>
          </cell>
          <cell r="GY48">
            <v>1.1415940397635467</v>
          </cell>
          <cell r="GZ48">
            <v>1.0898533985315992</v>
          </cell>
          <cell r="HG48">
            <v>1.0092687552646327</v>
          </cell>
          <cell r="HV48">
            <v>1.4305058609161345</v>
          </cell>
          <cell r="HW48">
            <v>1.4284126425179817</v>
          </cell>
          <cell r="HZ48">
            <v>1.4254763118370208</v>
          </cell>
          <cell r="IA48">
            <v>1.3630983131553449</v>
          </cell>
          <cell r="IB48">
            <v>1.3630983131553449</v>
          </cell>
          <cell r="IC48">
            <v>1.3630983131553449</v>
          </cell>
          <cell r="ID48">
            <v>1.3630983131553449</v>
          </cell>
          <cell r="IE48">
            <v>1.4625574453320971</v>
          </cell>
        </row>
        <row r="49">
          <cell r="D49" t="str">
            <v>StreamVapProp$.DensityAct</v>
          </cell>
          <cell r="E49">
            <v>63.53526707582197</v>
          </cell>
          <cell r="F49">
            <v>65.247474012482968</v>
          </cell>
          <cell r="I49">
            <v>63.675158719660764</v>
          </cell>
          <cell r="J49">
            <v>65.331649346821749</v>
          </cell>
          <cell r="K49">
            <v>63.540279201232124</v>
          </cell>
          <cell r="M49">
            <v>63.540320813609462</v>
          </cell>
          <cell r="O49">
            <v>65.250290313183669</v>
          </cell>
          <cell r="P49">
            <v>65.250318614123358</v>
          </cell>
          <cell r="S49">
            <v>63.540919318119236</v>
          </cell>
          <cell r="T49">
            <v>65.250579119308213</v>
          </cell>
          <cell r="U49">
            <v>65.250577667067176</v>
          </cell>
          <cell r="V49">
            <v>64.775802393801527</v>
          </cell>
          <cell r="X49">
            <v>63.540926858494018</v>
          </cell>
          <cell r="Y49">
            <v>63.086862483964303</v>
          </cell>
          <cell r="AA49">
            <v>62.92729425113464</v>
          </cell>
          <cell r="AB49">
            <v>64.110858450260395</v>
          </cell>
          <cell r="AC49">
            <v>62.450730357245703</v>
          </cell>
          <cell r="AD49">
            <v>36.178324720141163</v>
          </cell>
          <cell r="AE49">
            <v>35.320623709823018</v>
          </cell>
          <cell r="AF49">
            <v>35.777812261082161</v>
          </cell>
          <cell r="AH49">
            <v>36.615042338448994</v>
          </cell>
          <cell r="AI49">
            <v>35.990552789536117</v>
          </cell>
          <cell r="AJ49">
            <v>35.539779226140894</v>
          </cell>
          <cell r="AK49">
            <v>18.276308332900701</v>
          </cell>
          <cell r="AP49">
            <v>10.605248157684667</v>
          </cell>
          <cell r="AQ49">
            <v>10.108872038551134</v>
          </cell>
          <cell r="AR49">
            <v>10.989120929359526</v>
          </cell>
          <cell r="AS49">
            <v>14.228869271085362</v>
          </cell>
          <cell r="AT49">
            <v>12.322019524901407</v>
          </cell>
          <cell r="AU49">
            <v>8.6228320836003221</v>
          </cell>
          <cell r="AV49">
            <v>14.592183287361307</v>
          </cell>
          <cell r="AW49">
            <v>14.02055451140445</v>
          </cell>
          <cell r="AX49">
            <v>108.19820344655504</v>
          </cell>
          <cell r="AY49">
            <v>64.550566340378225</v>
          </cell>
          <cell r="AZ49">
            <v>64.550566340378225</v>
          </cell>
          <cell r="BA49">
            <v>64.550566340378225</v>
          </cell>
          <cell r="BB49">
            <v>64.094332992982146</v>
          </cell>
          <cell r="BE49">
            <v>63.385532047912172</v>
          </cell>
          <cell r="BG49">
            <v>62.747923380439097</v>
          </cell>
          <cell r="BH49">
            <v>63.385532047912172</v>
          </cell>
          <cell r="BI49">
            <v>63.385532047912172</v>
          </cell>
          <cell r="BK49">
            <v>61.229820878043171</v>
          </cell>
          <cell r="BL49">
            <v>62.73474409149577</v>
          </cell>
          <cell r="BN49">
            <v>62.095754049656321</v>
          </cell>
          <cell r="BP49">
            <v>61.455359936641869</v>
          </cell>
          <cell r="BQ49">
            <v>60.905088322101498</v>
          </cell>
          <cell r="BR49">
            <v>60.905088322101498</v>
          </cell>
          <cell r="BS49">
            <v>60.905088322101498</v>
          </cell>
          <cell r="BT49">
            <v>60.905088322101498</v>
          </cell>
          <cell r="BU49">
            <v>60.905088322101498</v>
          </cell>
          <cell r="BV49">
            <v>60.905088322101498</v>
          </cell>
          <cell r="BW49">
            <v>60.261618326727188</v>
          </cell>
          <cell r="BX49">
            <v>60.261618326727188</v>
          </cell>
          <cell r="BY49">
            <v>67.091190687700347</v>
          </cell>
          <cell r="BZ49">
            <v>67.460099165918564</v>
          </cell>
          <cell r="CA49">
            <v>67.166665358525449</v>
          </cell>
          <cell r="CB49">
            <v>66.626113719700669</v>
          </cell>
          <cell r="CD49">
            <v>31.720085056301961</v>
          </cell>
          <cell r="CE49">
            <v>31.135891468883269</v>
          </cell>
          <cell r="CG49">
            <v>31.136314762949176</v>
          </cell>
          <cell r="CH49">
            <v>31.136314762949176</v>
          </cell>
          <cell r="CI49">
            <v>31.136314762949176</v>
          </cell>
          <cell r="CJ49">
            <v>30.318585270195221</v>
          </cell>
          <cell r="CK49">
            <v>24.800613363895152</v>
          </cell>
          <cell r="CL49">
            <v>26.180213929104852</v>
          </cell>
          <cell r="CM49">
            <v>29.501157183496506</v>
          </cell>
          <cell r="CN49">
            <v>35.39362264611156</v>
          </cell>
          <cell r="CO49">
            <v>34.780770934664623</v>
          </cell>
          <cell r="CP49">
            <v>34.780770934664623</v>
          </cell>
          <cell r="CQ49">
            <v>34.780770934664623</v>
          </cell>
          <cell r="CR49">
            <v>34.780770934664623</v>
          </cell>
          <cell r="CS49">
            <v>34.780770934664623</v>
          </cell>
          <cell r="CT49">
            <v>34.780770934664623</v>
          </cell>
          <cell r="CU49">
            <v>34.780770934664623</v>
          </cell>
          <cell r="CV49">
            <v>34.780770934664623</v>
          </cell>
          <cell r="CW49">
            <v>34.780770934664623</v>
          </cell>
          <cell r="CX49">
            <v>34.343004658426025</v>
          </cell>
          <cell r="CY49">
            <v>12.171849391881736</v>
          </cell>
          <cell r="CZ49">
            <v>14.020554782324968</v>
          </cell>
          <cell r="DB49">
            <v>8.622831463582104</v>
          </cell>
          <cell r="DC49">
            <v>60.031425407426369</v>
          </cell>
          <cell r="DD49">
            <v>71.743314300230026</v>
          </cell>
          <cell r="DE49">
            <v>71.743314300230026</v>
          </cell>
          <cell r="DF49">
            <v>71.743314300230026</v>
          </cell>
          <cell r="DG49">
            <v>70.978192402937012</v>
          </cell>
          <cell r="DH49">
            <v>67.460334951054023</v>
          </cell>
          <cell r="DI49">
            <v>8.622831463582104</v>
          </cell>
          <cell r="DJ49">
            <v>8.622831463582104</v>
          </cell>
          <cell r="DK49">
            <v>8.622831463582104</v>
          </cell>
          <cell r="DL49">
            <v>8.622831463582104</v>
          </cell>
          <cell r="DM49">
            <v>11.77768926288098</v>
          </cell>
          <cell r="DO49">
            <v>8.5300006299945768</v>
          </cell>
          <cell r="DP49">
            <v>35.990552789536117</v>
          </cell>
          <cell r="DQ49">
            <v>35.990552789536117</v>
          </cell>
          <cell r="EE49">
            <v>10.38492094069032</v>
          </cell>
          <cell r="EF49">
            <v>12.291877469725524</v>
          </cell>
          <cell r="EH49">
            <v>11.086990686296879</v>
          </cell>
          <cell r="EI49">
            <v>8.9251182915137903</v>
          </cell>
          <cell r="EJ49">
            <v>8.9251182915137903</v>
          </cell>
          <cell r="EK49">
            <v>8.9251182915137903</v>
          </cell>
          <cell r="EL49">
            <v>8.9251182915137903</v>
          </cell>
          <cell r="EM49">
            <v>8.9251182915137903</v>
          </cell>
          <cell r="EU49">
            <v>8.1196316619326048</v>
          </cell>
          <cell r="EV49">
            <v>7.4012712183508782</v>
          </cell>
          <cell r="FB49">
            <v>24.718084138788374</v>
          </cell>
          <cell r="FC49">
            <v>23.13605143038798</v>
          </cell>
          <cell r="FD49">
            <v>26.186498587848035</v>
          </cell>
          <cell r="FE49">
            <v>25.494194949209653</v>
          </cell>
          <cell r="FG49">
            <v>75.533129141200462</v>
          </cell>
          <cell r="FH49">
            <v>109.35449747079515</v>
          </cell>
          <cell r="FI49">
            <v>108.1980873543025</v>
          </cell>
          <cell r="FK49">
            <v>108.1980873543025</v>
          </cell>
          <cell r="FL49">
            <v>108.1980873543025</v>
          </cell>
          <cell r="FN49">
            <v>14.656359310568325</v>
          </cell>
          <cell r="FP49">
            <v>15.563375421663441</v>
          </cell>
          <cell r="FS49">
            <v>14.656359310568325</v>
          </cell>
          <cell r="FT49">
            <v>14.656359310568325</v>
          </cell>
          <cell r="FU49">
            <v>15.563375421663441</v>
          </cell>
          <cell r="FV49">
            <v>15.563375421663441</v>
          </cell>
          <cell r="FY49">
            <v>14.020554782324968</v>
          </cell>
          <cell r="FZ49">
            <v>14.020554782324968</v>
          </cell>
          <cell r="GA49">
            <v>14.020554782324968</v>
          </cell>
          <cell r="GB49">
            <v>14.020554782324968</v>
          </cell>
          <cell r="GC49">
            <v>36.61504152817264</v>
          </cell>
          <cell r="GD49">
            <v>36.61504152817264</v>
          </cell>
          <cell r="GE49">
            <v>36.61504152817264</v>
          </cell>
          <cell r="GH49">
            <v>66.626113719700669</v>
          </cell>
          <cell r="GI49">
            <v>66.626113719700669</v>
          </cell>
          <cell r="GJ49">
            <v>28.34871318276895</v>
          </cell>
          <cell r="GK49">
            <v>31.720085056302011</v>
          </cell>
          <cell r="GN49">
            <v>14.592130841763225</v>
          </cell>
          <cell r="GO49">
            <v>35.539779226140894</v>
          </cell>
          <cell r="GP49">
            <v>35.539779226140894</v>
          </cell>
          <cell r="GQ49">
            <v>62.095964281048566</v>
          </cell>
          <cell r="GS49">
            <v>60.905088322101498</v>
          </cell>
          <cell r="GU49">
            <v>63.385577960874315</v>
          </cell>
          <cell r="GV49">
            <v>64.094304231899741</v>
          </cell>
          <cell r="GX49">
            <v>10.38492094069032</v>
          </cell>
          <cell r="GY49">
            <v>12.29189063011408</v>
          </cell>
          <cell r="GZ49">
            <v>19.361477050144931</v>
          </cell>
          <cell r="HG49">
            <v>54.156978251535222</v>
          </cell>
          <cell r="HV49">
            <v>27.956707989167928</v>
          </cell>
          <cell r="HW49">
            <v>27.519814463281627</v>
          </cell>
          <cell r="HZ49">
            <v>26.908374407821608</v>
          </cell>
          <cell r="IA49">
            <v>22.68155496236999</v>
          </cell>
          <cell r="IB49">
            <v>22.68155496236999</v>
          </cell>
          <cell r="IC49">
            <v>22.68155496236999</v>
          </cell>
          <cell r="ID49">
            <v>22.68155496236999</v>
          </cell>
          <cell r="IE49">
            <v>34.780770934664631</v>
          </cell>
        </row>
        <row r="50">
          <cell r="D50" t="str">
            <v>StreamVapProp$.Viscosity</v>
          </cell>
          <cell r="E50">
            <v>1.3404783281191983E-2</v>
          </cell>
          <cell r="F50">
            <v>1.3506108032339495E-2</v>
          </cell>
          <cell r="I50">
            <v>1.3466708611327786E-2</v>
          </cell>
          <cell r="J50">
            <v>1.349887245983287E-2</v>
          </cell>
          <cell r="K50">
            <v>1.3475833811265631E-2</v>
          </cell>
          <cell r="M50">
            <v>1.3475834522936629E-2</v>
          </cell>
          <cell r="O50">
            <v>1.350444128423688E-2</v>
          </cell>
          <cell r="P50">
            <v>1.3504442491824266E-2</v>
          </cell>
          <cell r="S50">
            <v>1.347578762943185E-2</v>
          </cell>
          <cell r="T50">
            <v>1.3504421900579867E-2</v>
          </cell>
          <cell r="U50">
            <v>1.35044214074433E-2</v>
          </cell>
          <cell r="V50">
            <v>1.3475983450160076E-2</v>
          </cell>
          <cell r="X50">
            <v>1.3475787708462732E-2</v>
          </cell>
          <cell r="Y50">
            <v>1.3448838064146606E-2</v>
          </cell>
          <cell r="AA50">
            <v>1.3418314888258235E-2</v>
          </cell>
          <cell r="AB50">
            <v>1.3436270362791007E-2</v>
          </cell>
          <cell r="AC50">
            <v>1.3411163165765055E-2</v>
          </cell>
          <cell r="AD50">
            <v>1.2285479952238804E-2</v>
          </cell>
          <cell r="AE50">
            <v>1.2326922289720751E-2</v>
          </cell>
          <cell r="AF50">
            <v>1.2303782770858689E-2</v>
          </cell>
          <cell r="AH50">
            <v>1.2352018180831781E-2</v>
          </cell>
          <cell r="AI50">
            <v>1.2292862321201305E-2</v>
          </cell>
          <cell r="AJ50">
            <v>1.2275546761795238E-2</v>
          </cell>
          <cell r="AK50">
            <v>1.1358410607838668E-2</v>
          </cell>
          <cell r="AP50">
            <v>1.125852504407489E-2</v>
          </cell>
          <cell r="AQ50">
            <v>1.1528235875400913E-2</v>
          </cell>
          <cell r="AR50">
            <v>1.3042674488114959E-2</v>
          </cell>
          <cell r="AS50">
            <v>1.0415417393184313E-2</v>
          </cell>
          <cell r="AT50">
            <v>1.2016132668723208E-2</v>
          </cell>
          <cell r="AU50">
            <v>1.060358463532252E-2</v>
          </cell>
          <cell r="AV50">
            <v>1.035620162678586E-2</v>
          </cell>
          <cell r="AW50">
            <v>1.0447583282334336E-2</v>
          </cell>
          <cell r="AX50">
            <v>1.596834302183282E-2</v>
          </cell>
          <cell r="AY50">
            <v>1.3520059065170544E-2</v>
          </cell>
          <cell r="AZ50">
            <v>1.3520059065170544E-2</v>
          </cell>
          <cell r="BA50">
            <v>1.3520059065170544E-2</v>
          </cell>
          <cell r="BB50">
            <v>1.3491988384608211E-2</v>
          </cell>
          <cell r="BE50">
            <v>1.3477579154440119E-2</v>
          </cell>
          <cell r="BG50">
            <v>1.343855482284549E-2</v>
          </cell>
          <cell r="BH50">
            <v>1.3477579154436811E-2</v>
          </cell>
          <cell r="BI50">
            <v>1.3477579154436811E-2</v>
          </cell>
          <cell r="BK50">
            <v>1.3520957853242033E-2</v>
          </cell>
          <cell r="BL50">
            <v>1.3439233279258474E-2</v>
          </cell>
          <cell r="BN50">
            <v>1.3400238640543424E-2</v>
          </cell>
          <cell r="BP50">
            <v>1.3361243157217343E-2</v>
          </cell>
          <cell r="BQ50">
            <v>1.3327853605407123E-2</v>
          </cell>
          <cell r="BR50">
            <v>1.3327853605407123E-2</v>
          </cell>
          <cell r="BS50">
            <v>1.3327853605407123E-2</v>
          </cell>
          <cell r="BT50">
            <v>1.3327853605407123E-2</v>
          </cell>
          <cell r="BU50">
            <v>1.3327853605407123E-2</v>
          </cell>
          <cell r="BV50">
            <v>1.3327853605407123E-2</v>
          </cell>
          <cell r="BW50">
            <v>1.3288924224748229E-2</v>
          </cell>
          <cell r="BX50">
            <v>1.3288924224748229E-2</v>
          </cell>
          <cell r="BY50">
            <v>1.2877092832805108E-2</v>
          </cell>
          <cell r="BZ50">
            <v>1.2862894648551433E-2</v>
          </cell>
          <cell r="CA50">
            <v>1.2874155893343679E-2</v>
          </cell>
          <cell r="CB50">
            <v>1.284111802827498E-2</v>
          </cell>
          <cell r="CD50">
            <v>9.9558832647998596E-3</v>
          </cell>
          <cell r="CE50">
            <v>9.9224025707614783E-3</v>
          </cell>
          <cell r="CG50">
            <v>9.9224149041678682E-3</v>
          </cell>
          <cell r="CH50">
            <v>9.9224149041678682E-3</v>
          </cell>
          <cell r="CI50">
            <v>9.9224149041678682E-3</v>
          </cell>
          <cell r="CJ50">
            <v>9.875795011494732E-3</v>
          </cell>
          <cell r="CK50">
            <v>1.0744076641682199E-2</v>
          </cell>
          <cell r="CL50">
            <v>1.0429980935913024E-2</v>
          </cell>
          <cell r="CM50">
            <v>9.8293995022141131E-3</v>
          </cell>
          <cell r="CN50">
            <v>1.2024369528408681E-2</v>
          </cell>
          <cell r="CO50">
            <v>1.1990611865207884E-2</v>
          </cell>
          <cell r="CP50">
            <v>1.1990611865207884E-2</v>
          </cell>
          <cell r="CQ50">
            <v>1.1990611865207884E-2</v>
          </cell>
          <cell r="CR50">
            <v>1.1990611865207884E-2</v>
          </cell>
          <cell r="CS50">
            <v>1.1990611865207884E-2</v>
          </cell>
          <cell r="CT50">
            <v>1.1990611865207884E-2</v>
          </cell>
          <cell r="CU50">
            <v>1.1990611865207884E-2</v>
          </cell>
          <cell r="CV50">
            <v>1.1990611865207884E-2</v>
          </cell>
          <cell r="CW50">
            <v>1.1990611865207884E-2</v>
          </cell>
          <cell r="CX50">
            <v>1.1966540516764103E-2</v>
          </cell>
          <cell r="CY50">
            <v>8.9794261511275536E-3</v>
          </cell>
          <cell r="CZ50">
            <v>1.0447582811289189E-2</v>
          </cell>
          <cell r="DB50">
            <v>1.0603585364832637E-2</v>
          </cell>
          <cell r="DC50">
            <v>1.5550034859823453E-2</v>
          </cell>
          <cell r="DD50">
            <v>1.4687235710698045E-2</v>
          </cell>
          <cell r="DE50">
            <v>1.4687235710698045E-2</v>
          </cell>
          <cell r="DF50">
            <v>1.4687235710698045E-2</v>
          </cell>
          <cell r="DG50">
            <v>1.4639967356376923E-2</v>
          </cell>
          <cell r="DH50">
            <v>1.2862907310697358E-2</v>
          </cell>
          <cell r="DI50">
            <v>1.0603585364832637E-2</v>
          </cell>
          <cell r="DJ50">
            <v>1.0603585364832637E-2</v>
          </cell>
          <cell r="DK50">
            <v>1.0603585364832637E-2</v>
          </cell>
          <cell r="DL50">
            <v>1.0603585364832637E-2</v>
          </cell>
          <cell r="DM50">
            <v>1.1951462632986382E-2</v>
          </cell>
          <cell r="DO50">
            <v>1.1791018403346749E-2</v>
          </cell>
          <cell r="DP50">
            <v>1.2292862321201305E-2</v>
          </cell>
          <cell r="DQ50">
            <v>1.2292862321201305E-2</v>
          </cell>
          <cell r="EE50">
            <v>1.1527233963135073E-2</v>
          </cell>
          <cell r="EF50">
            <v>1.0614051945589875E-2</v>
          </cell>
          <cell r="EH50">
            <v>1.0554716272156643E-2</v>
          </cell>
          <cell r="EI50">
            <v>1.1596921334462058E-2</v>
          </cell>
          <cell r="EJ50">
            <v>1.1596921334462058E-2</v>
          </cell>
          <cell r="EK50">
            <v>1.1596921334462058E-2</v>
          </cell>
          <cell r="EL50">
            <v>1.1596921334462058E-2</v>
          </cell>
          <cell r="EM50">
            <v>1.1596921334462058E-2</v>
          </cell>
          <cell r="EU50">
            <v>1.0741281166947341E-2</v>
          </cell>
          <cell r="EV50">
            <v>1.0704458697524266E-2</v>
          </cell>
          <cell r="FB50">
            <v>1.3952188148478477E-2</v>
          </cell>
          <cell r="FC50">
            <v>1.3876599429519011E-2</v>
          </cell>
          <cell r="FD50">
            <v>1.1860896537795837E-2</v>
          </cell>
          <cell r="FE50">
            <v>1.1824016109319805E-2</v>
          </cell>
          <cell r="FG50">
            <v>1.6989992408247504E-2</v>
          </cell>
          <cell r="FH50">
            <v>1.6040786158726134E-2</v>
          </cell>
          <cell r="FI50">
            <v>1.5968338740216324E-2</v>
          </cell>
          <cell r="FK50">
            <v>1.5968338740216324E-2</v>
          </cell>
          <cell r="FL50">
            <v>1.5968338740216324E-2</v>
          </cell>
          <cell r="FN50">
            <v>1.0078766964028023E-2</v>
          </cell>
          <cell r="FP50">
            <v>1.0556048972269978E-2</v>
          </cell>
          <cell r="FS50">
            <v>1.0078766964028023E-2</v>
          </cell>
          <cell r="FT50">
            <v>1.0078766964028023E-2</v>
          </cell>
          <cell r="FU50">
            <v>1.0556048972269978E-2</v>
          </cell>
          <cell r="FV50">
            <v>1.0556048972269978E-2</v>
          </cell>
          <cell r="FY50">
            <v>1.0447582811289189E-2</v>
          </cell>
          <cell r="FZ50">
            <v>1.0447582811289189E-2</v>
          </cell>
          <cell r="GA50">
            <v>1.0447582811289189E-2</v>
          </cell>
          <cell r="GB50">
            <v>1.0447582811289189E-2</v>
          </cell>
          <cell r="GC50">
            <v>1.2352018766416159E-2</v>
          </cell>
          <cell r="GD50">
            <v>1.2352018766416159E-2</v>
          </cell>
          <cell r="GE50">
            <v>1.2352018766416159E-2</v>
          </cell>
          <cell r="GH50">
            <v>1.284111802827498E-2</v>
          </cell>
          <cell r="GI50">
            <v>1.284111802827498E-2</v>
          </cell>
          <cell r="GJ50">
            <v>1.064786421569886E-2</v>
          </cell>
          <cell r="GK50">
            <v>9.955883264802368E-3</v>
          </cell>
          <cell r="GN50">
            <v>1.0356222580746057E-2</v>
          </cell>
          <cell r="GO50">
            <v>1.2275546761795238E-2</v>
          </cell>
          <cell r="GP50">
            <v>1.2275546761795238E-2</v>
          </cell>
          <cell r="GQ50">
            <v>1.3400219082624202E-2</v>
          </cell>
          <cell r="GS50">
            <v>1.3327853605407123E-2</v>
          </cell>
          <cell r="GU50">
            <v>1.3477581162372011E-2</v>
          </cell>
          <cell r="GV50">
            <v>1.3491989151943438E-2</v>
          </cell>
          <cell r="GX50">
            <v>1.152723396313648E-2</v>
          </cell>
          <cell r="GY50">
            <v>1.0614052349080054E-2</v>
          </cell>
          <cell r="GZ50">
            <v>1.0688393529911354E-2</v>
          </cell>
          <cell r="HG50">
            <v>7.3760301068164173E-3</v>
          </cell>
          <cell r="HV50">
            <v>1.1619023491723023E-2</v>
          </cell>
          <cell r="HW50">
            <v>1.1595491804600792E-2</v>
          </cell>
          <cell r="HZ50">
            <v>1.1562610176684781E-2</v>
          </cell>
          <cell r="IA50">
            <v>1.2656600496117611E-2</v>
          </cell>
          <cell r="IB50">
            <v>1.2656600496117611E-2</v>
          </cell>
          <cell r="IC50">
            <v>1.2656600496117611E-2</v>
          </cell>
          <cell r="ID50">
            <v>1.2656600496117611E-2</v>
          </cell>
          <cell r="IE50">
            <v>1.1990611865207881E-2</v>
          </cell>
        </row>
        <row r="51">
          <cell r="D51" t="str">
            <v>StreamVapProp$.ThermalCond</v>
          </cell>
          <cell r="E51">
            <v>3.923426917836486E-2</v>
          </cell>
          <cell r="F51">
            <v>3.9201281468852114E-2</v>
          </cell>
          <cell r="I51">
            <v>3.9195066126233843E-2</v>
          </cell>
          <cell r="J51">
            <v>3.9178354205417161E-2</v>
          </cell>
          <cell r="K51">
            <v>3.9232604722004683E-2</v>
          </cell>
          <cell r="M51">
            <v>3.9232596267314734E-2</v>
          </cell>
          <cell r="O51">
            <v>3.9200118650316647E-2</v>
          </cell>
          <cell r="P51">
            <v>3.9200113027615599E-2</v>
          </cell>
          <cell r="S51">
            <v>3.9232422295041813E-2</v>
          </cell>
          <cell r="T51">
            <v>3.9200040472887568E-2</v>
          </cell>
          <cell r="U51">
            <v>3.9200040197462822E-2</v>
          </cell>
          <cell r="V51">
            <v>3.9112772729904786E-2</v>
          </cell>
          <cell r="X51">
            <v>3.9232423527611707E-2</v>
          </cell>
          <cell r="Y51">
            <v>3.9146987303816765E-2</v>
          </cell>
          <cell r="AA51">
            <v>3.9013848686750605E-2</v>
          </cell>
          <cell r="AB51">
            <v>3.8990556384413649E-2</v>
          </cell>
          <cell r="AC51">
            <v>3.9027312785582698E-2</v>
          </cell>
          <cell r="AD51">
            <v>3.4966221636069786E-2</v>
          </cell>
          <cell r="AE51">
            <v>3.513351205300895E-2</v>
          </cell>
          <cell r="AF51">
            <v>3.5050036595600395E-2</v>
          </cell>
          <cell r="AH51">
            <v>3.4868272278011009E-2</v>
          </cell>
          <cell r="AI51">
            <v>3.4956587581685364E-2</v>
          </cell>
          <cell r="AJ51">
            <v>3.4886099980223767E-2</v>
          </cell>
          <cell r="AK51">
            <v>3.1566084241035255E-2</v>
          </cell>
          <cell r="AP51">
            <v>2.9450513536402309E-2</v>
          </cell>
          <cell r="AQ51">
            <v>2.9972829102403783E-2</v>
          </cell>
          <cell r="AR51">
            <v>3.349265363566796E-2</v>
          </cell>
          <cell r="AS51">
            <v>2.4511304640156956E-2</v>
          </cell>
          <cell r="AT51">
            <v>2.9914322915455378E-2</v>
          </cell>
          <cell r="AU51">
            <v>2.9165100240091196E-2</v>
          </cell>
          <cell r="AV51">
            <v>2.426649380722266E-2</v>
          </cell>
          <cell r="AW51">
            <v>2.4650210701226249E-2</v>
          </cell>
          <cell r="AX51">
            <v>3.8984090824638287E-2</v>
          </cell>
          <cell r="AY51">
            <v>3.8957719588131143E-2</v>
          </cell>
          <cell r="AZ51">
            <v>3.8957719588131143E-2</v>
          </cell>
          <cell r="BA51">
            <v>3.8957719588131143E-2</v>
          </cell>
          <cell r="BB51">
            <v>3.8868341276997648E-2</v>
          </cell>
          <cell r="BE51">
            <v>3.883973908799751E-2</v>
          </cell>
          <cell r="BG51">
            <v>3.87149587220567E-2</v>
          </cell>
          <cell r="BH51">
            <v>3.883973908799751E-2</v>
          </cell>
          <cell r="BI51">
            <v>3.883973908799751E-2</v>
          </cell>
          <cell r="BK51">
            <v>3.9113246220336656E-2</v>
          </cell>
          <cell r="BL51">
            <v>3.8718237438000562E-2</v>
          </cell>
          <cell r="BN51">
            <v>3.8593395766862958E-2</v>
          </cell>
          <cell r="BP51">
            <v>3.8468444024751594E-2</v>
          </cell>
          <cell r="BQ51">
            <v>3.8361331300718365E-2</v>
          </cell>
          <cell r="BR51">
            <v>3.8361331300718365E-2</v>
          </cell>
          <cell r="BS51">
            <v>3.8361331300718365E-2</v>
          </cell>
          <cell r="BT51">
            <v>3.8361331300718365E-2</v>
          </cell>
          <cell r="BU51">
            <v>3.8361331300718365E-2</v>
          </cell>
          <cell r="BV51">
            <v>3.8361331300718365E-2</v>
          </cell>
          <cell r="BW51">
            <v>3.8236330113620001E-2</v>
          </cell>
          <cell r="BX51">
            <v>3.8236330113620001E-2</v>
          </cell>
          <cell r="BY51">
            <v>3.6479639481602821E-2</v>
          </cell>
          <cell r="BZ51">
            <v>3.6419961977519719E-2</v>
          </cell>
          <cell r="CA51">
            <v>3.6467282757332832E-2</v>
          </cell>
          <cell r="CB51">
            <v>3.6366708684520431E-2</v>
          </cell>
          <cell r="CD51">
            <v>2.686706442599179E-2</v>
          </cell>
          <cell r="CE51">
            <v>2.6746978938393399E-2</v>
          </cell>
          <cell r="CG51">
            <v>2.6747036115156244E-2</v>
          </cell>
          <cell r="CH51">
            <v>2.6747036115156244E-2</v>
          </cell>
          <cell r="CI51">
            <v>2.6747036115156244E-2</v>
          </cell>
          <cell r="CJ51">
            <v>2.6579625844216893E-2</v>
          </cell>
          <cell r="CK51">
            <v>2.9723832141593451E-2</v>
          </cell>
          <cell r="CL51">
            <v>2.8554004042641072E-2</v>
          </cell>
          <cell r="CM51">
            <v>2.6412685547340078E-2</v>
          </cell>
          <cell r="CN51">
            <v>3.456409973854082E-2</v>
          </cell>
          <cell r="CO51">
            <v>3.4441825981436955E-2</v>
          </cell>
          <cell r="CP51">
            <v>3.4441825981436955E-2</v>
          </cell>
          <cell r="CQ51">
            <v>3.4441825981436955E-2</v>
          </cell>
          <cell r="CR51">
            <v>3.4441825981436955E-2</v>
          </cell>
          <cell r="CS51">
            <v>3.4441825981436955E-2</v>
          </cell>
          <cell r="CT51">
            <v>3.4441825981436955E-2</v>
          </cell>
          <cell r="CU51">
            <v>3.4441825981436955E-2</v>
          </cell>
          <cell r="CV51">
            <v>3.4441825981436955E-2</v>
          </cell>
          <cell r="CW51">
            <v>3.4441825981436955E-2</v>
          </cell>
          <cell r="CX51">
            <v>3.4354465700068629E-2</v>
          </cell>
          <cell r="CY51">
            <v>2.2663538631277357E-2</v>
          </cell>
          <cell r="CZ51">
            <v>2.4650206256631939E-2</v>
          </cell>
          <cell r="DB51">
            <v>2.9165101748366611E-2</v>
          </cell>
          <cell r="DC51">
            <v>4.8816419349621956E-2</v>
          </cell>
          <cell r="DD51">
            <v>4.401317851585082E-2</v>
          </cell>
          <cell r="DE51">
            <v>4.401317851585082E-2</v>
          </cell>
          <cell r="DF51">
            <v>4.401317851585082E-2</v>
          </cell>
          <cell r="DG51">
            <v>4.3861791812953431E-2</v>
          </cell>
          <cell r="DH51">
            <v>3.642001189802184E-2</v>
          </cell>
          <cell r="DI51">
            <v>2.9165101748366611E-2</v>
          </cell>
          <cell r="DJ51">
            <v>2.9165101748366611E-2</v>
          </cell>
          <cell r="DK51">
            <v>2.9165101748366611E-2</v>
          </cell>
          <cell r="DL51">
            <v>2.9165101748366611E-2</v>
          </cell>
          <cell r="DM51">
            <v>2.9693328536156433E-2</v>
          </cell>
          <cell r="DO51">
            <v>2.924833278631599E-2</v>
          </cell>
          <cell r="DP51">
            <v>3.4956587581685364E-2</v>
          </cell>
          <cell r="DQ51">
            <v>3.4956587581685364E-2</v>
          </cell>
          <cell r="EE51">
            <v>2.814711480175058E-2</v>
          </cell>
          <cell r="EF51">
            <v>2.5371888863244478E-2</v>
          </cell>
          <cell r="EH51">
            <v>2.5217187169814713E-2</v>
          </cell>
          <cell r="EI51">
            <v>2.8556709542739079E-2</v>
          </cell>
          <cell r="EJ51">
            <v>2.8556709542739079E-2</v>
          </cell>
          <cell r="EK51">
            <v>2.8556709542739079E-2</v>
          </cell>
          <cell r="EL51">
            <v>2.8556709542739079E-2</v>
          </cell>
          <cell r="EM51">
            <v>2.8556709542739079E-2</v>
          </cell>
          <cell r="EU51">
            <v>2.5543101032216697E-2</v>
          </cell>
          <cell r="EV51">
            <v>2.5440057980392304E-2</v>
          </cell>
          <cell r="FB51">
            <v>3.6767362721004671E-2</v>
          </cell>
          <cell r="FC51">
            <v>3.6811105258528092E-2</v>
          </cell>
          <cell r="FD51">
            <v>2.9331513987267365E-2</v>
          </cell>
          <cell r="FE51">
            <v>2.9228692307781166E-2</v>
          </cell>
          <cell r="FG51">
            <v>4.5371061535196808E-2</v>
          </cell>
          <cell r="FH51">
            <v>3.9135898936457109E-2</v>
          </cell>
          <cell r="FI51">
            <v>3.8984086021878826E-2</v>
          </cell>
          <cell r="FK51">
            <v>3.8984086021878826E-2</v>
          </cell>
          <cell r="FL51">
            <v>3.8984086021878826E-2</v>
          </cell>
          <cell r="FN51">
            <v>2.3431836968237314E-2</v>
          </cell>
          <cell r="FP51">
            <v>2.4712374646153824E-2</v>
          </cell>
          <cell r="FS51">
            <v>2.3431836968237314E-2</v>
          </cell>
          <cell r="FT51">
            <v>2.3431836968237314E-2</v>
          </cell>
          <cell r="FU51">
            <v>2.4712374646153824E-2</v>
          </cell>
          <cell r="FV51">
            <v>2.4712374646153824E-2</v>
          </cell>
          <cell r="FY51">
            <v>2.4650206256631939E-2</v>
          </cell>
          <cell r="FZ51">
            <v>2.4650206256631939E-2</v>
          </cell>
          <cell r="GA51">
            <v>2.4650206256631939E-2</v>
          </cell>
          <cell r="GB51">
            <v>2.4650206256631939E-2</v>
          </cell>
          <cell r="GC51">
            <v>3.4868271482033641E-2</v>
          </cell>
          <cell r="GD51">
            <v>3.4868271482033641E-2</v>
          </cell>
          <cell r="GE51">
            <v>3.4868271482033641E-2</v>
          </cell>
          <cell r="GH51">
            <v>3.6366708684520431E-2</v>
          </cell>
          <cell r="GI51">
            <v>3.6366708684520431E-2</v>
          </cell>
          <cell r="GJ51">
            <v>2.9130074451805904E-2</v>
          </cell>
          <cell r="GK51">
            <v>2.6867064425991842E-2</v>
          </cell>
          <cell r="GN51">
            <v>2.4266575954409311E-2</v>
          </cell>
          <cell r="GO51">
            <v>3.4886099980223767E-2</v>
          </cell>
          <cell r="GP51">
            <v>3.4886099980223767E-2</v>
          </cell>
          <cell r="GQ51">
            <v>3.8593365061675426E-2</v>
          </cell>
          <cell r="GS51">
            <v>3.8361331300718365E-2</v>
          </cell>
          <cell r="GU51">
            <v>3.88397448871865E-2</v>
          </cell>
          <cell r="GV51">
            <v>3.8868348079655668E-2</v>
          </cell>
          <cell r="GX51">
            <v>2.8147114801750587E-2</v>
          </cell>
          <cell r="GY51">
            <v>2.5371889628173026E-2</v>
          </cell>
          <cell r="GZ51">
            <v>2.8410937122996156E-2</v>
          </cell>
          <cell r="HG51">
            <v>1.5198204715990263E-2</v>
          </cell>
          <cell r="HV51">
            <v>3.3077787837711828E-2</v>
          </cell>
          <cell r="HW51">
            <v>3.2990264769538841E-2</v>
          </cell>
          <cell r="HZ51">
            <v>3.2867727842533868E-2</v>
          </cell>
          <cell r="IA51">
            <v>3.7477834366074617E-2</v>
          </cell>
          <cell r="IB51">
            <v>3.7477834366074617E-2</v>
          </cell>
          <cell r="IC51">
            <v>3.7477834366074617E-2</v>
          </cell>
          <cell r="ID51">
            <v>3.7477834366074617E-2</v>
          </cell>
          <cell r="IE51">
            <v>3.4441825981436955E-2</v>
          </cell>
        </row>
        <row r="52">
          <cell r="D52" t="str">
            <v>StreamVapProp$.ZfromK</v>
          </cell>
          <cell r="E52">
            <v>0.83082758792782385</v>
          </cell>
          <cell r="F52">
            <v>0.81932763224432603</v>
          </cell>
          <cell r="I52">
            <v>0.8299564012716043</v>
          </cell>
          <cell r="J52">
            <v>0.81878205298449369</v>
          </cell>
          <cell r="K52">
            <v>0.83075796778296107</v>
          </cell>
          <cell r="M52">
            <v>0.83075791160056045</v>
          </cell>
          <cell r="O52">
            <v>0.81927968613039448</v>
          </cell>
          <cell r="P52">
            <v>0.81927964958663113</v>
          </cell>
          <cell r="S52">
            <v>0.830754228766305</v>
          </cell>
          <cell r="T52">
            <v>0.81927789266660089</v>
          </cell>
          <cell r="U52">
            <v>0.8192779147114887</v>
          </cell>
          <cell r="V52">
            <v>0.81991022935678026</v>
          </cell>
          <cell r="X52">
            <v>0.83075411804950761</v>
          </cell>
          <cell r="Y52">
            <v>0.83132306299139891</v>
          </cell>
          <cell r="AA52">
            <v>0.82888952429996665</v>
          </cell>
          <cell r="AB52">
            <v>0.8208081355939858</v>
          </cell>
          <cell r="AC52">
            <v>0.83213146559830808</v>
          </cell>
          <cell r="AD52">
            <v>0.8814374920710526</v>
          </cell>
          <cell r="AE52">
            <v>0.88963247726400918</v>
          </cell>
          <cell r="AF52">
            <v>0.88513089988116167</v>
          </cell>
          <cell r="AH52">
            <v>0.88174092353494171</v>
          </cell>
          <cell r="AI52">
            <v>0.88386115550467614</v>
          </cell>
          <cell r="AJ52">
            <v>0.88497291890801033</v>
          </cell>
          <cell r="AK52">
            <v>0.93091165553332766</v>
          </cell>
          <cell r="AP52">
            <v>0.95556361476523621</v>
          </cell>
          <cell r="AQ52">
            <v>0.95827689336493349</v>
          </cell>
          <cell r="AR52">
            <v>0.95651209534089854</v>
          </cell>
          <cell r="AS52">
            <v>0.91590635863954151</v>
          </cell>
          <cell r="AT52">
            <v>0.94203614372777</v>
          </cell>
          <cell r="AU52">
            <v>0.96358331896826332</v>
          </cell>
          <cell r="AV52">
            <v>0.91195215431295806</v>
          </cell>
          <cell r="AW52">
            <v>0.91814581700931852</v>
          </cell>
          <cell r="AX52">
            <v>0.66715964210309719</v>
          </cell>
          <cell r="AY52">
            <v>0.82280767300638236</v>
          </cell>
          <cell r="AZ52">
            <v>0.82280767300638236</v>
          </cell>
          <cell r="BA52">
            <v>0.82280767300638236</v>
          </cell>
          <cell r="BB52">
            <v>0.82334760026445963</v>
          </cell>
          <cell r="BE52">
            <v>0.82536561459920632</v>
          </cell>
          <cell r="BG52">
            <v>0.82614135338033923</v>
          </cell>
          <cell r="BH52">
            <v>0.82536561459920632</v>
          </cell>
          <cell r="BI52">
            <v>0.82536561459920632</v>
          </cell>
          <cell r="BK52">
            <v>0.83494021562627929</v>
          </cell>
          <cell r="BL52">
            <v>0.82621772517527803</v>
          </cell>
          <cell r="BN52">
            <v>0.82701202322097567</v>
          </cell>
          <cell r="BP52">
            <v>0.82782399383197969</v>
          </cell>
          <cell r="BQ52">
            <v>0.828536407343891</v>
          </cell>
          <cell r="BR52">
            <v>0.828536407343891</v>
          </cell>
          <cell r="BS52">
            <v>0.828536407343891</v>
          </cell>
          <cell r="BT52">
            <v>0.828536407343891</v>
          </cell>
          <cell r="BU52">
            <v>0.828536407343891</v>
          </cell>
          <cell r="BV52">
            <v>0.828536407343891</v>
          </cell>
          <cell r="BW52">
            <v>0.82938587644406259</v>
          </cell>
          <cell r="BX52">
            <v>0.82938587644406259</v>
          </cell>
          <cell r="BY52">
            <v>0.7847697847704147</v>
          </cell>
          <cell r="BZ52">
            <v>0.78252924865247375</v>
          </cell>
          <cell r="CA52">
            <v>0.78431120870212878</v>
          </cell>
          <cell r="CB52">
            <v>0.78513394862372121</v>
          </cell>
          <cell r="CD52">
            <v>0.83789831440398366</v>
          </cell>
          <cell r="CE52">
            <v>0.84001603661123869</v>
          </cell>
          <cell r="CG52">
            <v>0.84000390805979996</v>
          </cell>
          <cell r="CH52">
            <v>0.84000390805979996</v>
          </cell>
          <cell r="CI52">
            <v>0.84000390805979996</v>
          </cell>
          <cell r="CJ52">
            <v>0.84300377767559287</v>
          </cell>
          <cell r="CK52">
            <v>0.89531982060140525</v>
          </cell>
          <cell r="CL52">
            <v>0.88125566929546939</v>
          </cell>
          <cell r="CM52">
            <v>0.84605998505515834</v>
          </cell>
          <cell r="CN52">
            <v>0.88401261271165621</v>
          </cell>
          <cell r="CO52">
            <v>0.88537424161670975</v>
          </cell>
          <cell r="CP52">
            <v>0.88537424161670975</v>
          </cell>
          <cell r="CQ52">
            <v>0.88537424161670975</v>
          </cell>
          <cell r="CR52">
            <v>0.88537424161670975</v>
          </cell>
          <cell r="CS52">
            <v>0.88537424161670975</v>
          </cell>
          <cell r="CT52">
            <v>0.88537424161670975</v>
          </cell>
          <cell r="CU52">
            <v>0.88537424161670975</v>
          </cell>
          <cell r="CV52">
            <v>0.88537424161670975</v>
          </cell>
          <cell r="CW52">
            <v>0.88537424161670975</v>
          </cell>
          <cell r="CX52">
            <v>0.88635829625623941</v>
          </cell>
          <cell r="CY52">
            <v>0.92539640659301414</v>
          </cell>
          <cell r="CZ52">
            <v>0.91814584629991824</v>
          </cell>
          <cell r="DB52">
            <v>0.96358334818690261</v>
          </cell>
          <cell r="DC52">
            <v>0.91070821852934525</v>
          </cell>
          <cell r="DD52">
            <v>0.85289482132360173</v>
          </cell>
          <cell r="DE52">
            <v>0.85289482132360173</v>
          </cell>
          <cell r="DF52">
            <v>0.85289482132360173</v>
          </cell>
          <cell r="DG52">
            <v>0.85339617336421181</v>
          </cell>
          <cell r="DH52">
            <v>0.78252586667426793</v>
          </cell>
          <cell r="DI52">
            <v>0.96358334818690261</v>
          </cell>
          <cell r="DJ52">
            <v>0.96358334818690261</v>
          </cell>
          <cell r="DK52">
            <v>0.96358334818690261</v>
          </cell>
          <cell r="DL52">
            <v>0.96358334818690261</v>
          </cell>
          <cell r="DM52">
            <v>0.94385943736985267</v>
          </cell>
          <cell r="DO52">
            <v>0.95842535611520951</v>
          </cell>
          <cell r="DP52">
            <v>0.88386115550467614</v>
          </cell>
          <cell r="DQ52">
            <v>0.88386115550467614</v>
          </cell>
          <cell r="EE52">
            <v>0.94581716096850943</v>
          </cell>
          <cell r="EF52">
            <v>0.92384096407536209</v>
          </cell>
          <cell r="EH52">
            <v>0.93076413309783024</v>
          </cell>
          <cell r="EI52">
            <v>0.95451550862406265</v>
          </cell>
          <cell r="EJ52">
            <v>0.95451550862406265</v>
          </cell>
          <cell r="EK52">
            <v>0.95451550862406265</v>
          </cell>
          <cell r="EL52">
            <v>0.95451550862406265</v>
          </cell>
          <cell r="EM52">
            <v>0.95451550862406265</v>
          </cell>
          <cell r="EU52">
            <v>0.9524251866579706</v>
          </cell>
          <cell r="EV52">
            <v>0.95640637488427582</v>
          </cell>
          <cell r="FB52">
            <v>0.91431255354354568</v>
          </cell>
          <cell r="FC52">
            <v>0.92178877279108828</v>
          </cell>
          <cell r="FD52">
            <v>0.87745848456450837</v>
          </cell>
          <cell r="FE52">
            <v>0.88010681897999543</v>
          </cell>
          <cell r="FG52">
            <v>0.8371270206932927</v>
          </cell>
          <cell r="FH52">
            <v>0.66506686397922143</v>
          </cell>
          <cell r="FI52">
            <v>0.66716015942321283</v>
          </cell>
          <cell r="FK52">
            <v>0.66716015942321283</v>
          </cell>
          <cell r="FL52">
            <v>0.66716015942321283</v>
          </cell>
          <cell r="FN52">
            <v>0.90842030925254802</v>
          </cell>
          <cell r="FP52">
            <v>0.90571612401452073</v>
          </cell>
          <cell r="FS52">
            <v>0.90842030925254802</v>
          </cell>
          <cell r="FT52">
            <v>0.90842030925254802</v>
          </cell>
          <cell r="FU52">
            <v>0.90571612401452073</v>
          </cell>
          <cell r="FV52">
            <v>0.90571612401452073</v>
          </cell>
          <cell r="FY52">
            <v>0.91814584629991824</v>
          </cell>
          <cell r="FZ52">
            <v>0.91814584629991824</v>
          </cell>
          <cell r="GA52">
            <v>0.91814584629991824</v>
          </cell>
          <cell r="GB52">
            <v>0.91814584629991824</v>
          </cell>
          <cell r="GC52">
            <v>0.88174097917563266</v>
          </cell>
          <cell r="GD52">
            <v>0.88174097917563266</v>
          </cell>
          <cell r="GE52">
            <v>0.88174097917563266</v>
          </cell>
          <cell r="GH52">
            <v>0.78513394862372121</v>
          </cell>
          <cell r="GI52">
            <v>0.78513394862372121</v>
          </cell>
          <cell r="GJ52">
            <v>0.87457302314100127</v>
          </cell>
          <cell r="GK52">
            <v>0.83789831440398088</v>
          </cell>
          <cell r="GN52">
            <v>0.91195048683740687</v>
          </cell>
          <cell r="GO52">
            <v>0.88497291890801033</v>
          </cell>
          <cell r="GP52">
            <v>0.88497291890801033</v>
          </cell>
          <cell r="GQ52">
            <v>0.82700982145265178</v>
          </cell>
          <cell r="GS52">
            <v>0.828536407343891</v>
          </cell>
          <cell r="GU52">
            <v>0.82536501678774654</v>
          </cell>
          <cell r="GV52">
            <v>0.82334776481298089</v>
          </cell>
          <cell r="GX52">
            <v>0.9458171609685091</v>
          </cell>
          <cell r="GY52">
            <v>0.92383997496156733</v>
          </cell>
          <cell r="GZ52">
            <v>0.87453990915217117</v>
          </cell>
          <cell r="HG52">
            <v>0.47336177530931567</v>
          </cell>
          <cell r="HV52">
            <v>0.90183957274914461</v>
          </cell>
          <cell r="HW52">
            <v>0.90297865292530999</v>
          </cell>
          <cell r="HZ52">
            <v>0.90459071288198845</v>
          </cell>
          <cell r="IA52">
            <v>0.9378487984148951</v>
          </cell>
          <cell r="IB52">
            <v>0.9378487984148951</v>
          </cell>
          <cell r="IC52">
            <v>0.9378487984148951</v>
          </cell>
          <cell r="ID52">
            <v>0.9378487984148951</v>
          </cell>
          <cell r="IE52">
            <v>0.88537424161670975</v>
          </cell>
        </row>
        <row r="53">
          <cell r="D53" t="str">
            <v>StreamVapProp$.SpGr</v>
          </cell>
          <cell r="E53">
            <v>0.63619373819212632</v>
          </cell>
          <cell r="F53">
            <v>0.64429524519728998</v>
          </cell>
          <cell r="I53">
            <v>0.63602518455695467</v>
          </cell>
          <cell r="J53">
            <v>0.64413463550040473</v>
          </cell>
          <cell r="K53">
            <v>0.63619061101069185</v>
          </cell>
          <cell r="M53">
            <v>0.63619061101069196</v>
          </cell>
          <cell r="O53">
            <v>0.64428535010308219</v>
          </cell>
          <cell r="P53">
            <v>0.64428535010308219</v>
          </cell>
          <cell r="S53">
            <v>0.63618982230697185</v>
          </cell>
          <cell r="T53">
            <v>0.64428475396458429</v>
          </cell>
          <cell r="U53">
            <v>0.64428475696136811</v>
          </cell>
          <cell r="V53">
            <v>0.64420081562504206</v>
          </cell>
          <cell r="X53">
            <v>0.63618981301665845</v>
          </cell>
          <cell r="Y53">
            <v>0.63613134564748008</v>
          </cell>
          <cell r="AA53">
            <v>0.63837668531400404</v>
          </cell>
          <cell r="AB53">
            <v>0.64408383910844114</v>
          </cell>
          <cell r="AC53">
            <v>0.63604938904187092</v>
          </cell>
          <cell r="AD53">
            <v>0.66305971668436148</v>
          </cell>
          <cell r="AE53">
            <v>0.65276118609261624</v>
          </cell>
          <cell r="AF53">
            <v>0.65832215980564313</v>
          </cell>
          <cell r="AH53">
            <v>0.67242828273696542</v>
          </cell>
          <cell r="AI53">
            <v>0.6601664487577249</v>
          </cell>
          <cell r="AJ53">
            <v>0.66071179198943375</v>
          </cell>
          <cell r="AK53">
            <v>0.66044871009261241</v>
          </cell>
          <cell r="AP53">
            <v>0.76605150326616589</v>
          </cell>
          <cell r="AQ53">
            <v>0.80838674184219206</v>
          </cell>
          <cell r="AR53">
            <v>1.1359910366418728</v>
          </cell>
          <cell r="AS53">
            <v>1.0715543050357963</v>
          </cell>
          <cell r="AT53">
            <v>1.1906827544268537</v>
          </cell>
          <cell r="AU53">
            <v>0.63058804972425764</v>
          </cell>
          <cell r="AV53">
            <v>1.1019751028562739</v>
          </cell>
          <cell r="AW53">
            <v>1.0538323416046904</v>
          </cell>
          <cell r="AX53">
            <v>0.97928310660441398</v>
          </cell>
          <cell r="AY53">
            <v>0.65320062541794432</v>
          </cell>
          <cell r="AZ53">
            <v>0.65320062541794432</v>
          </cell>
          <cell r="BA53">
            <v>0.65320062541794432</v>
          </cell>
          <cell r="BB53">
            <v>0.65320058251607382</v>
          </cell>
          <cell r="BE53">
            <v>0.6531494041560747</v>
          </cell>
          <cell r="BG53">
            <v>0.6531494041560747</v>
          </cell>
          <cell r="BH53">
            <v>0.6531494041560747</v>
          </cell>
          <cell r="BI53">
            <v>0.6531494041560747</v>
          </cell>
          <cell r="BK53">
            <v>0.6531494041560747</v>
          </cell>
          <cell r="BL53">
            <v>0.65314940415607459</v>
          </cell>
          <cell r="BN53">
            <v>0.65314636231291046</v>
          </cell>
          <cell r="BP53">
            <v>0.65313914008480645</v>
          </cell>
          <cell r="BQ53">
            <v>0.65313043924742142</v>
          </cell>
          <cell r="BR53">
            <v>0.65313043924742142</v>
          </cell>
          <cell r="BS53">
            <v>0.65313043924742142</v>
          </cell>
          <cell r="BT53">
            <v>0.65313043924742142</v>
          </cell>
          <cell r="BU53">
            <v>0.65313043924742142</v>
          </cell>
          <cell r="BV53">
            <v>0.65313043924742142</v>
          </cell>
          <cell r="BW53">
            <v>0.65311634578984745</v>
          </cell>
          <cell r="BX53">
            <v>0.65311634578984745</v>
          </cell>
          <cell r="BY53">
            <v>0.64996388074367972</v>
          </cell>
          <cell r="BZ53">
            <v>0.6497423896909662</v>
          </cell>
          <cell r="CA53">
            <v>0.64991874466479194</v>
          </cell>
          <cell r="CB53">
            <v>0.64980921083334831</v>
          </cell>
          <cell r="CD53">
            <v>0.63058424662969037</v>
          </cell>
          <cell r="CE53">
            <v>0.63055558882584928</v>
          </cell>
          <cell r="CG53">
            <v>0.63055489999279934</v>
          </cell>
          <cell r="CH53">
            <v>0.63055489999279934</v>
          </cell>
          <cell r="CI53">
            <v>0.63055489999279934</v>
          </cell>
          <cell r="CJ53">
            <v>0.63050346894678211</v>
          </cell>
          <cell r="CK53">
            <v>0.63058382659580048</v>
          </cell>
          <cell r="CL53">
            <v>0.63058382659580048</v>
          </cell>
          <cell r="CM53">
            <v>0.63044465026115692</v>
          </cell>
          <cell r="CN53">
            <v>0.63058382659580048</v>
          </cell>
          <cell r="CO53">
            <v>0.63058382659580048</v>
          </cell>
          <cell r="CP53">
            <v>0.63058382659580048</v>
          </cell>
          <cell r="CQ53">
            <v>0.63058382659580048</v>
          </cell>
          <cell r="CR53">
            <v>0.63058382659580048</v>
          </cell>
          <cell r="CS53">
            <v>0.63058382659580048</v>
          </cell>
          <cell r="CT53">
            <v>0.63058382659580048</v>
          </cell>
          <cell r="CU53">
            <v>0.63058382659580048</v>
          </cell>
          <cell r="CV53">
            <v>0.63058382659580048</v>
          </cell>
          <cell r="CW53">
            <v>0.63058382659580048</v>
          </cell>
          <cell r="CX53">
            <v>0.63058382659580048</v>
          </cell>
          <cell r="CY53">
            <v>0.66307852899302777</v>
          </cell>
          <cell r="CZ53">
            <v>1.0538322190143268</v>
          </cell>
          <cell r="DB53">
            <v>0.63058805034714571</v>
          </cell>
          <cell r="DC53">
            <v>0.63058382659580048</v>
          </cell>
          <cell r="DD53">
            <v>0.63058382659580048</v>
          </cell>
          <cell r="DE53">
            <v>0.63058382659580048</v>
          </cell>
          <cell r="DF53">
            <v>0.63058382659580048</v>
          </cell>
          <cell r="DG53">
            <v>0.63058382659580048</v>
          </cell>
          <cell r="DH53">
            <v>0.64974200169878293</v>
          </cell>
          <cell r="DI53">
            <v>0.63058805034714571</v>
          </cell>
          <cell r="DJ53">
            <v>0.63058805034714571</v>
          </cell>
          <cell r="DK53">
            <v>0.63058805034714571</v>
          </cell>
          <cell r="DL53">
            <v>0.63058805034714571</v>
          </cell>
          <cell r="DM53">
            <v>1.1996950441672056</v>
          </cell>
          <cell r="DO53">
            <v>1.1996950441672056</v>
          </cell>
          <cell r="DP53">
            <v>0.6601664487577249</v>
          </cell>
          <cell r="DQ53">
            <v>0.6601664487577249</v>
          </cell>
          <cell r="EE53">
            <v>1.294989848410647</v>
          </cell>
          <cell r="EF53">
            <v>1.5381789454744654</v>
          </cell>
          <cell r="EH53">
            <v>1.5381789454744654</v>
          </cell>
          <cell r="EI53">
            <v>1.2535395270773326</v>
          </cell>
          <cell r="EJ53">
            <v>1.2535395270773326</v>
          </cell>
          <cell r="EK53">
            <v>1.2535395270773326</v>
          </cell>
          <cell r="EL53">
            <v>1.2535395270773326</v>
          </cell>
          <cell r="EM53">
            <v>1.2535395270773326</v>
          </cell>
          <cell r="EU53">
            <v>1.2340153353896202</v>
          </cell>
          <cell r="EV53">
            <v>1.2340153353896202</v>
          </cell>
          <cell r="FB53">
            <v>1.2340153353896202</v>
          </cell>
          <cell r="FC53">
            <v>1.1249629932910712</v>
          </cell>
          <cell r="FD53">
            <v>1.0531557026614216</v>
          </cell>
          <cell r="FE53">
            <v>1.0531557026614216</v>
          </cell>
          <cell r="FG53">
            <v>1.0531557026614216</v>
          </cell>
          <cell r="FH53">
            <v>0.98026678072899953</v>
          </cell>
          <cell r="FI53">
            <v>0.97928281566572173</v>
          </cell>
          <cell r="FK53">
            <v>0.97928281566572173</v>
          </cell>
          <cell r="FL53">
            <v>0.97928281566572173</v>
          </cell>
          <cell r="FN53">
            <v>1.0592500482893463</v>
          </cell>
          <cell r="FP53">
            <v>1.2381288602795626</v>
          </cell>
          <cell r="FS53">
            <v>1.0592500482893463</v>
          </cell>
          <cell r="FT53">
            <v>1.0592500482893463</v>
          </cell>
          <cell r="FU53">
            <v>1.2381288602795626</v>
          </cell>
          <cell r="FV53">
            <v>1.2381288602795626</v>
          </cell>
          <cell r="FY53">
            <v>1.0538322190143268</v>
          </cell>
          <cell r="FZ53">
            <v>1.0538322190143268</v>
          </cell>
          <cell r="GA53">
            <v>1.0538322190143268</v>
          </cell>
          <cell r="GB53">
            <v>1.0538322190143268</v>
          </cell>
          <cell r="GC53">
            <v>0.67242831028878292</v>
          </cell>
          <cell r="GD53">
            <v>0.67242831028878292</v>
          </cell>
          <cell r="GE53">
            <v>0.67242831028878292</v>
          </cell>
          <cell r="GH53">
            <v>0.64980921083334831</v>
          </cell>
          <cell r="GI53">
            <v>0.64980921083334831</v>
          </cell>
          <cell r="GJ53">
            <v>0.64348822367870506</v>
          </cell>
          <cell r="GK53">
            <v>0.63058424662969026</v>
          </cell>
          <cell r="GN53">
            <v>1.1019693059765761</v>
          </cell>
          <cell r="GO53">
            <v>0.66071179198943375</v>
          </cell>
          <cell r="GP53">
            <v>0.66071179198943375</v>
          </cell>
          <cell r="GQ53">
            <v>0.65314573267948783</v>
          </cell>
          <cell r="GS53">
            <v>0.65313043924742142</v>
          </cell>
          <cell r="GU53">
            <v>0.6531494041560747</v>
          </cell>
          <cell r="GV53">
            <v>0.65320058254260105</v>
          </cell>
          <cell r="GX53">
            <v>1.294989848410647</v>
          </cell>
          <cell r="GY53">
            <v>1.5381789454744654</v>
          </cell>
          <cell r="GZ53">
            <v>2.4934887803090322</v>
          </cell>
          <cell r="HG53">
            <v>8.2861483220549648</v>
          </cell>
          <cell r="HV53">
            <v>0.63058382659580059</v>
          </cell>
          <cell r="HW53">
            <v>0.63058382659580059</v>
          </cell>
          <cell r="HZ53">
            <v>0.63058382659580059</v>
          </cell>
          <cell r="IA53">
            <v>0.63058382659580059</v>
          </cell>
          <cell r="IB53">
            <v>0.63058382659580059</v>
          </cell>
          <cell r="IC53">
            <v>0.63058382659580059</v>
          </cell>
          <cell r="ID53">
            <v>0.63058382659580059</v>
          </cell>
          <cell r="IE53">
            <v>0.63058382659580059</v>
          </cell>
        </row>
      </sheetData>
      <sheetData sheetId="1"/>
      <sheetData sheetId="2"/>
      <sheetData sheetId="3">
        <row r="11">
          <cell r="H11">
            <v>1</v>
          </cell>
          <cell r="I11">
            <v>2</v>
          </cell>
          <cell r="J11">
            <v>3</v>
          </cell>
          <cell r="K11">
            <v>4</v>
          </cell>
          <cell r="L11">
            <v>5</v>
          </cell>
          <cell r="M11">
            <v>6</v>
          </cell>
          <cell r="N11">
            <v>7</v>
          </cell>
          <cell r="O11">
            <v>8</v>
          </cell>
          <cell r="P11">
            <v>9</v>
          </cell>
          <cell r="Q11">
            <v>10</v>
          </cell>
          <cell r="R11">
            <v>11</v>
          </cell>
          <cell r="S11">
            <v>12</v>
          </cell>
          <cell r="T11">
            <v>13</v>
          </cell>
          <cell r="U11">
            <v>14</v>
          </cell>
          <cell r="V11">
            <v>15</v>
          </cell>
          <cell r="W11">
            <v>16</v>
          </cell>
          <cell r="X11">
            <v>17</v>
          </cell>
          <cell r="Y11">
            <v>18</v>
          </cell>
          <cell r="Z11">
            <v>19</v>
          </cell>
          <cell r="AA11">
            <v>20</v>
          </cell>
          <cell r="AB11">
            <v>21</v>
          </cell>
          <cell r="AC11">
            <v>22</v>
          </cell>
          <cell r="AD11">
            <v>23</v>
          </cell>
          <cell r="AE11">
            <v>24</v>
          </cell>
          <cell r="AF11">
            <v>25</v>
          </cell>
          <cell r="AG11">
            <v>26</v>
          </cell>
          <cell r="AH11">
            <v>27</v>
          </cell>
          <cell r="AI11">
            <v>28</v>
          </cell>
          <cell r="AJ11">
            <v>29</v>
          </cell>
          <cell r="AK11">
            <v>30</v>
          </cell>
          <cell r="AL11">
            <v>31</v>
          </cell>
          <cell r="AM11">
            <v>32</v>
          </cell>
          <cell r="AN11">
            <v>33</v>
          </cell>
          <cell r="AO11">
            <v>34</v>
          </cell>
          <cell r="AP11">
            <v>35</v>
          </cell>
          <cell r="AQ11">
            <v>36</v>
          </cell>
          <cell r="AR11">
            <v>38</v>
          </cell>
          <cell r="AS11">
            <v>39</v>
          </cell>
          <cell r="AT11">
            <v>40</v>
          </cell>
          <cell r="AU11">
            <v>41</v>
          </cell>
          <cell r="AV11">
            <v>42</v>
          </cell>
          <cell r="AW11">
            <v>43</v>
          </cell>
          <cell r="AX11">
            <v>44</v>
          </cell>
          <cell r="AY11">
            <v>45</v>
          </cell>
          <cell r="AZ11">
            <v>46</v>
          </cell>
          <cell r="BA11">
            <v>47</v>
          </cell>
          <cell r="BB11">
            <v>48</v>
          </cell>
          <cell r="BC11">
            <v>49</v>
          </cell>
          <cell r="BD11">
            <v>50</v>
          </cell>
          <cell r="BE11">
            <v>51</v>
          </cell>
          <cell r="BF11">
            <v>52</v>
          </cell>
          <cell r="BG11">
            <v>53</v>
          </cell>
          <cell r="BH11">
            <v>54</v>
          </cell>
          <cell r="BI11">
            <v>55</v>
          </cell>
          <cell r="BJ11">
            <v>56</v>
          </cell>
          <cell r="BK11">
            <v>57</v>
          </cell>
          <cell r="BL11">
            <v>58</v>
          </cell>
          <cell r="BM11">
            <v>59</v>
          </cell>
          <cell r="BN11">
            <v>60</v>
          </cell>
          <cell r="BO11">
            <v>61</v>
          </cell>
          <cell r="BP11">
            <v>62</v>
          </cell>
          <cell r="BQ11">
            <v>63</v>
          </cell>
          <cell r="BR11">
            <v>64</v>
          </cell>
          <cell r="BS11">
            <v>65</v>
          </cell>
          <cell r="BT11">
            <v>66</v>
          </cell>
          <cell r="BU11">
            <v>67</v>
          </cell>
          <cell r="BV11">
            <v>68</v>
          </cell>
          <cell r="BW11">
            <v>69</v>
          </cell>
          <cell r="BX11">
            <v>70</v>
          </cell>
          <cell r="BY11">
            <v>71</v>
          </cell>
          <cell r="BZ11">
            <v>72</v>
          </cell>
          <cell r="CA11">
            <v>73</v>
          </cell>
          <cell r="CB11">
            <v>74</v>
          </cell>
          <cell r="CC11">
            <v>75</v>
          </cell>
          <cell r="CD11">
            <v>76</v>
          </cell>
          <cell r="CE11">
            <v>77</v>
          </cell>
          <cell r="CF11">
            <v>78</v>
          </cell>
          <cell r="CG11">
            <v>79</v>
          </cell>
          <cell r="CH11">
            <v>80</v>
          </cell>
          <cell r="CI11">
            <v>81</v>
          </cell>
          <cell r="CJ11">
            <v>82</v>
          </cell>
          <cell r="CK11">
            <v>83</v>
          </cell>
          <cell r="CL11">
            <v>84</v>
          </cell>
          <cell r="CM11">
            <v>85</v>
          </cell>
          <cell r="CN11">
            <v>86</v>
          </cell>
          <cell r="CO11">
            <v>87</v>
          </cell>
          <cell r="CP11">
            <v>88</v>
          </cell>
          <cell r="CQ11">
            <v>89</v>
          </cell>
          <cell r="CR11">
            <v>90</v>
          </cell>
          <cell r="CS11">
            <v>91</v>
          </cell>
          <cell r="CT11">
            <v>92</v>
          </cell>
          <cell r="CU11">
            <v>93</v>
          </cell>
          <cell r="CV11">
            <v>94</v>
          </cell>
          <cell r="CW11">
            <v>95</v>
          </cell>
          <cell r="CX11">
            <v>96</v>
          </cell>
          <cell r="CY11">
            <v>97</v>
          </cell>
          <cell r="CZ11">
            <v>98</v>
          </cell>
          <cell r="DA11">
            <v>99</v>
          </cell>
          <cell r="DB11">
            <v>100</v>
          </cell>
          <cell r="DC11">
            <v>101</v>
          </cell>
          <cell r="DD11">
            <v>102</v>
          </cell>
          <cell r="DE11">
            <v>103</v>
          </cell>
          <cell r="DF11">
            <v>104</v>
          </cell>
          <cell r="DG11">
            <v>105</v>
          </cell>
          <cell r="DH11">
            <v>106</v>
          </cell>
          <cell r="DI11">
            <v>107</v>
          </cell>
          <cell r="DJ11">
            <v>108</v>
          </cell>
          <cell r="DK11">
            <v>109</v>
          </cell>
          <cell r="DL11">
            <v>110</v>
          </cell>
          <cell r="DM11">
            <v>111</v>
          </cell>
          <cell r="DN11">
            <v>112</v>
          </cell>
          <cell r="DO11">
            <v>113</v>
          </cell>
          <cell r="DP11">
            <v>114</v>
          </cell>
          <cell r="DQ11">
            <v>115</v>
          </cell>
          <cell r="DR11">
            <v>116</v>
          </cell>
          <cell r="DS11">
            <v>117</v>
          </cell>
          <cell r="DT11">
            <v>118</v>
          </cell>
          <cell r="DU11">
            <v>119</v>
          </cell>
          <cell r="DV11">
            <v>120</v>
          </cell>
          <cell r="DW11">
            <v>121</v>
          </cell>
          <cell r="DX11">
            <v>122</v>
          </cell>
          <cell r="DY11">
            <v>123</v>
          </cell>
          <cell r="DZ11">
            <v>124</v>
          </cell>
          <cell r="EA11">
            <v>125</v>
          </cell>
          <cell r="EB11">
            <v>126</v>
          </cell>
          <cell r="EC11">
            <v>127</v>
          </cell>
          <cell r="ED11">
            <v>128</v>
          </cell>
          <cell r="EE11">
            <v>129</v>
          </cell>
          <cell r="EF11">
            <v>130</v>
          </cell>
          <cell r="EG11">
            <v>131</v>
          </cell>
          <cell r="EH11">
            <v>132</v>
          </cell>
          <cell r="EI11">
            <v>133</v>
          </cell>
          <cell r="EJ11">
            <v>134</v>
          </cell>
          <cell r="EK11">
            <v>135</v>
          </cell>
          <cell r="EL11">
            <v>136</v>
          </cell>
          <cell r="EM11">
            <v>137</v>
          </cell>
          <cell r="EN11">
            <v>138</v>
          </cell>
          <cell r="EO11">
            <v>139</v>
          </cell>
          <cell r="EP11">
            <v>140</v>
          </cell>
          <cell r="EQ11">
            <v>141</v>
          </cell>
          <cell r="ER11">
            <v>142</v>
          </cell>
          <cell r="ES11">
            <v>143</v>
          </cell>
          <cell r="ET11">
            <v>144</v>
          </cell>
          <cell r="EU11">
            <v>145</v>
          </cell>
          <cell r="EV11">
            <v>146</v>
          </cell>
          <cell r="EW11">
            <v>147</v>
          </cell>
          <cell r="EX11">
            <v>148</v>
          </cell>
          <cell r="EY11">
            <v>149</v>
          </cell>
          <cell r="EZ11">
            <v>150</v>
          </cell>
          <cell r="FA11">
            <v>151</v>
          </cell>
          <cell r="FB11">
            <v>152</v>
          </cell>
          <cell r="FC11">
            <v>153</v>
          </cell>
          <cell r="FD11">
            <v>154</v>
          </cell>
          <cell r="FE11">
            <v>155</v>
          </cell>
          <cell r="FF11">
            <v>156</v>
          </cell>
          <cell r="FG11">
            <v>157</v>
          </cell>
          <cell r="FH11">
            <v>158</v>
          </cell>
          <cell r="FI11">
            <v>159</v>
          </cell>
          <cell r="FJ11">
            <v>160</v>
          </cell>
          <cell r="FK11">
            <v>161</v>
          </cell>
          <cell r="FL11">
            <v>162</v>
          </cell>
          <cell r="FM11">
            <v>163</v>
          </cell>
          <cell r="FN11">
            <v>164</v>
          </cell>
          <cell r="FO11">
            <v>165</v>
          </cell>
          <cell r="FP11">
            <v>166</v>
          </cell>
          <cell r="FQ11">
            <v>167</v>
          </cell>
          <cell r="FR11">
            <v>168</v>
          </cell>
          <cell r="FS11">
            <v>169</v>
          </cell>
          <cell r="FT11">
            <v>170</v>
          </cell>
          <cell r="FU11">
            <v>171</v>
          </cell>
          <cell r="FV11">
            <v>172</v>
          </cell>
          <cell r="FW11">
            <v>173</v>
          </cell>
          <cell r="FX11">
            <v>174</v>
          </cell>
          <cell r="FY11">
            <v>175</v>
          </cell>
          <cell r="FZ11">
            <v>176</v>
          </cell>
          <cell r="GA11">
            <v>177</v>
          </cell>
          <cell r="GB11">
            <v>178</v>
          </cell>
          <cell r="GC11">
            <v>179</v>
          </cell>
          <cell r="GD11">
            <v>180</v>
          </cell>
          <cell r="GE11">
            <v>181</v>
          </cell>
          <cell r="GF11">
            <v>182</v>
          </cell>
          <cell r="GG11">
            <v>183</v>
          </cell>
          <cell r="GH11">
            <v>184</v>
          </cell>
          <cell r="GI11">
            <v>185</v>
          </cell>
          <cell r="GJ11">
            <v>186</v>
          </cell>
          <cell r="GK11">
            <v>187</v>
          </cell>
          <cell r="GL11">
            <v>188</v>
          </cell>
          <cell r="GM11">
            <v>189</v>
          </cell>
          <cell r="GN11">
            <v>190</v>
          </cell>
          <cell r="GO11">
            <v>191</v>
          </cell>
          <cell r="GP11">
            <v>192</v>
          </cell>
          <cell r="GQ11">
            <v>193</v>
          </cell>
          <cell r="GR11">
            <v>194</v>
          </cell>
          <cell r="GS11">
            <v>195</v>
          </cell>
          <cell r="GT11">
            <v>196</v>
          </cell>
          <cell r="GU11">
            <v>197</v>
          </cell>
          <cell r="GV11">
            <v>198</v>
          </cell>
          <cell r="GW11">
            <v>339</v>
          </cell>
          <cell r="GX11">
            <v>340</v>
          </cell>
          <cell r="GY11">
            <v>347</v>
          </cell>
          <cell r="GZ11">
            <v>348</v>
          </cell>
          <cell r="HA11">
            <v>351</v>
          </cell>
          <cell r="HB11">
            <v>352</v>
          </cell>
          <cell r="HC11">
            <v>373</v>
          </cell>
          <cell r="HD11">
            <v>374</v>
          </cell>
          <cell r="HE11">
            <v>377</v>
          </cell>
          <cell r="HF11">
            <v>379</v>
          </cell>
          <cell r="HG11">
            <v>380</v>
          </cell>
          <cell r="HH11">
            <v>381</v>
          </cell>
          <cell r="HI11">
            <v>382</v>
          </cell>
          <cell r="HJ11">
            <v>383</v>
          </cell>
          <cell r="HK11">
            <v>384</v>
          </cell>
          <cell r="HL11">
            <v>385</v>
          </cell>
          <cell r="HM11">
            <v>386</v>
          </cell>
          <cell r="HN11">
            <v>387</v>
          </cell>
          <cell r="HO11">
            <v>388</v>
          </cell>
          <cell r="HP11">
            <v>389</v>
          </cell>
          <cell r="HQ11">
            <v>390</v>
          </cell>
          <cell r="HR11">
            <v>391</v>
          </cell>
          <cell r="HS11">
            <v>392</v>
          </cell>
          <cell r="HT11">
            <v>393</v>
          </cell>
          <cell r="HU11">
            <v>394</v>
          </cell>
          <cell r="HV11">
            <v>395</v>
          </cell>
          <cell r="HW11">
            <v>396</v>
          </cell>
          <cell r="HX11">
            <v>397</v>
          </cell>
          <cell r="HY11">
            <v>402</v>
          </cell>
          <cell r="HZ11">
            <v>403</v>
          </cell>
          <cell r="IA11">
            <v>404</v>
          </cell>
          <cell r="IB11">
            <v>406</v>
          </cell>
          <cell r="IC11">
            <v>407</v>
          </cell>
          <cell r="ID11">
            <v>408</v>
          </cell>
          <cell r="IE11">
            <v>410</v>
          </cell>
          <cell r="IF11">
            <v>411</v>
          </cell>
          <cell r="IG11">
            <v>413</v>
          </cell>
          <cell r="IH11">
            <v>414</v>
          </cell>
        </row>
        <row r="12">
          <cell r="G12">
            <v>1</v>
          </cell>
          <cell r="H12">
            <v>2.1900876035041402E-3</v>
          </cell>
          <cell r="I12">
            <v>4.0000000000000013E-4</v>
          </cell>
          <cell r="L12">
            <v>2.1872908560321698E-3</v>
          </cell>
          <cell r="M12">
            <v>3.941269026308357E-4</v>
          </cell>
          <cell r="N12">
            <v>2.1872908560321698E-3</v>
          </cell>
          <cell r="O12">
            <v>2.3375300377637083E-4</v>
          </cell>
          <cell r="P12">
            <v>2.2776618051917651E-3</v>
          </cell>
          <cell r="Q12">
            <v>1.9581115109845771E-6</v>
          </cell>
          <cell r="R12">
            <v>3.941269026308357E-4</v>
          </cell>
          <cell r="S12">
            <v>4.420395964508287E-4</v>
          </cell>
          <cell r="T12">
            <v>4.6209783891560764E-5</v>
          </cell>
          <cell r="U12">
            <v>3.8277679897440698E-7</v>
          </cell>
          <cell r="V12">
            <v>2.1885099967970281E-3</v>
          </cell>
          <cell r="W12">
            <v>3.8351120097024848E-4</v>
          </cell>
          <cell r="X12">
            <v>3.8351120097024848E-4</v>
          </cell>
          <cell r="Y12">
            <v>4.3782033701196288E-4</v>
          </cell>
          <cell r="Z12">
            <v>4.5863918159842641E-5</v>
          </cell>
          <cell r="AA12">
            <v>2.1885099967970285E-3</v>
          </cell>
          <cell r="AB12">
            <v>2.2711785513593531E-3</v>
          </cell>
          <cell r="AC12">
            <v>2.3370675645866548E-4</v>
          </cell>
          <cell r="AD12">
            <v>1.7444834139221676E-3</v>
          </cell>
          <cell r="AE12">
            <v>4.3782033701196288E-4</v>
          </cell>
          <cell r="AF12">
            <v>2.2711785513593531E-3</v>
          </cell>
          <cell r="AG12">
            <v>4.5863918159842641E-5</v>
          </cell>
          <cell r="AH12">
            <v>2.3370675645866548E-4</v>
          </cell>
          <cell r="AI12">
            <v>1.2001949055036775E-4</v>
          </cell>
          <cell r="AJ12">
            <v>1.9493686400465446E-4</v>
          </cell>
          <cell r="AK12">
            <v>1.8747011827109243E-4</v>
          </cell>
          <cell r="AL12">
            <v>1.269199937115285E-4</v>
          </cell>
          <cell r="AM12">
            <v>6.9371774239857984E-4</v>
          </cell>
          <cell r="AN12">
            <v>6.9371774239857984E-4</v>
          </cell>
          <cell r="AO12">
            <v>3.5172348047132058E-7</v>
          </cell>
          <cell r="AP12">
            <v>4.0798257233206542E-5</v>
          </cell>
          <cell r="AQ12">
            <v>3.5172516699353712E-7</v>
          </cell>
          <cell r="AR12">
            <v>4.3044951804272703E-5</v>
          </cell>
          <cell r="AS12">
            <v>4.3044951804272703E-5</v>
          </cell>
          <cell r="AT12">
            <v>4.3044951804272703E-5</v>
          </cell>
          <cell r="AU12">
            <v>4.3044951804272703E-5</v>
          </cell>
          <cell r="AV12">
            <v>8.8986789129350384E-5</v>
          </cell>
          <cell r="AW12">
            <v>5.8400499485107263E-5</v>
          </cell>
          <cell r="AX12">
            <v>1.7250674752067856E-3</v>
          </cell>
          <cell r="AY12">
            <v>5.5383872725310152E-5</v>
          </cell>
          <cell r="AZ12">
            <v>1.106151458950006E-4</v>
          </cell>
          <cell r="BA12">
            <v>2.8246056080423682E-4</v>
          </cell>
          <cell r="BB12">
            <v>1.6798509203127148E-3</v>
          </cell>
          <cell r="BC12">
            <v>1.6798509203127148E-3</v>
          </cell>
          <cell r="BD12">
            <v>1.6798509203127148E-3</v>
          </cell>
          <cell r="BE12">
            <v>1.6882318179946645E-3</v>
          </cell>
          <cell r="BF12">
            <v>1.8747011827109251E-4</v>
          </cell>
          <cell r="BH12">
            <v>1.688706888583193E-3</v>
          </cell>
          <cell r="BI12">
            <v>2.2799878455620492E-4</v>
          </cell>
          <cell r="BJ12">
            <v>1.688706888583193E-3</v>
          </cell>
          <cell r="BK12">
            <v>1.688706888583193E-3</v>
          </cell>
          <cell r="BL12">
            <v>1.688706888583193E-3</v>
          </cell>
          <cell r="BN12">
            <v>1.688706888583193E-3</v>
          </cell>
          <cell r="BO12">
            <v>1.6887068885831928E-3</v>
          </cell>
          <cell r="BQ12">
            <v>1.6887068885831928E-3</v>
          </cell>
          <cell r="BR12">
            <v>2.5092942389068448E-4</v>
          </cell>
          <cell r="BS12">
            <v>1.6887071211526747E-3</v>
          </cell>
          <cell r="BT12">
            <v>1.6887071211526747E-3</v>
          </cell>
          <cell r="BU12">
            <v>1.6887071211526747E-3</v>
          </cell>
          <cell r="BV12">
            <v>1.6887071211526747E-3</v>
          </cell>
          <cell r="BW12">
            <v>1.6887071211526747E-3</v>
          </cell>
          <cell r="BX12">
            <v>1.6887071211526747E-3</v>
          </cell>
          <cell r="BY12">
            <v>1.6887071211526747E-3</v>
          </cell>
          <cell r="BZ12">
            <v>1.6887071211526747E-3</v>
          </cell>
          <cell r="CA12">
            <v>1.6887071211526747E-3</v>
          </cell>
          <cell r="CB12">
            <v>1.6887071211526747E-3</v>
          </cell>
          <cell r="CC12">
            <v>1.6887071211526747E-3</v>
          </cell>
          <cell r="CD12">
            <v>1.6887069999646242E-3</v>
          </cell>
          <cell r="CE12">
            <v>1.6923719803616667E-3</v>
          </cell>
          <cell r="CF12">
            <v>1.9493684471286421E-4</v>
          </cell>
          <cell r="CG12">
            <v>1.6923719803616667E-3</v>
          </cell>
          <cell r="CH12">
            <v>1.7248985566062605E-3</v>
          </cell>
          <cell r="CI12">
            <v>1.1061513713099913E-4</v>
          </cell>
          <cell r="CJ12">
            <v>1.7248993294151675E-3</v>
          </cell>
          <cell r="CK12">
            <v>1.7248993294151675E-3</v>
          </cell>
          <cell r="CL12">
            <v>1.7248993294151675E-3</v>
          </cell>
          <cell r="CM12">
            <v>1.7248993294151675E-3</v>
          </cell>
          <cell r="CN12">
            <v>1.7248993294151675E-3</v>
          </cell>
          <cell r="CO12">
            <v>1.7248993294151675E-3</v>
          </cell>
          <cell r="CP12">
            <v>1.7248993294151675E-3</v>
          </cell>
          <cell r="CQ12">
            <v>1.7248993294151675E-3</v>
          </cell>
          <cell r="CR12">
            <v>1.7248993294151675E-3</v>
          </cell>
          <cell r="CS12">
            <v>1.7248993294151675E-3</v>
          </cell>
          <cell r="CT12">
            <v>1.7248993294151675E-3</v>
          </cell>
          <cell r="CU12">
            <v>1.7248993294151675E-3</v>
          </cell>
          <cell r="CV12">
            <v>1.7248993294151675E-3</v>
          </cell>
          <cell r="CW12">
            <v>1.7248993294151675E-3</v>
          </cell>
          <cell r="CX12">
            <v>1.7248993294151675E-3</v>
          </cell>
          <cell r="CY12">
            <v>1.7248993294151675E-3</v>
          </cell>
          <cell r="CZ12">
            <v>1.7248993294151675E-3</v>
          </cell>
          <cell r="DA12">
            <v>1.7248993294151675E-3</v>
          </cell>
          <cell r="DB12">
            <v>1.1061513713099913E-4</v>
          </cell>
          <cell r="DC12">
            <v>1.1061513713099913E-4</v>
          </cell>
          <cell r="DD12">
            <v>1.725067483648237E-3</v>
          </cell>
          <cell r="DE12">
            <v>1.725067483648237E-3</v>
          </cell>
          <cell r="DF12">
            <v>1.7248993294151675E-3</v>
          </cell>
          <cell r="DG12">
            <v>1.7248993294151675E-3</v>
          </cell>
          <cell r="DH12">
            <v>1.7248993294151675E-3</v>
          </cell>
          <cell r="DI12">
            <v>1.7248993294151675E-3</v>
          </cell>
          <cell r="DJ12">
            <v>1.7248993294151675E-3</v>
          </cell>
          <cell r="DK12">
            <v>1.6887065309293952E-3</v>
          </cell>
          <cell r="DL12">
            <v>1.725067483648237E-3</v>
          </cell>
          <cell r="DM12">
            <v>1.725067483648237E-3</v>
          </cell>
          <cell r="DN12">
            <v>1.725067483648237E-3</v>
          </cell>
          <cell r="DO12">
            <v>1.725067483648237E-3</v>
          </cell>
          <cell r="DP12">
            <v>1.440769199387192E-4</v>
          </cell>
          <cell r="DQ12">
            <v>2.1215412159208943E-6</v>
          </cell>
          <cell r="DR12">
            <v>1.440769199387192E-4</v>
          </cell>
          <cell r="DS12">
            <v>1.269199937115285E-4</v>
          </cell>
          <cell r="DT12">
            <v>1.269199937115285E-4</v>
          </cell>
          <cell r="DU12">
            <v>4.0798257233206542E-5</v>
          </cell>
          <cell r="DV12">
            <v>4.0798257233206542E-5</v>
          </cell>
          <cell r="DW12">
            <v>4.0798257233206542E-5</v>
          </cell>
          <cell r="DX12">
            <v>4.0798257233206542E-5</v>
          </cell>
          <cell r="DY12">
            <v>3.5172348047132058E-7</v>
          </cell>
          <cell r="DZ12">
            <v>3.5172348047132058E-7</v>
          </cell>
          <cell r="EA12">
            <v>3.5172516699353712E-7</v>
          </cell>
          <cell r="EB12">
            <v>3.5172516699353712E-7</v>
          </cell>
          <cell r="EC12">
            <v>3.5172474536301755E-7</v>
          </cell>
          <cell r="ED12">
            <v>4.3044951804272703E-5</v>
          </cell>
          <cell r="EE12">
            <v>4.3044951804272703E-5</v>
          </cell>
          <cell r="EF12">
            <v>4.3044951804272703E-5</v>
          </cell>
          <cell r="EG12">
            <v>4.3044951804272703E-5</v>
          </cell>
          <cell r="EH12">
            <v>2.1215412159208943E-6</v>
          </cell>
          <cell r="EI12">
            <v>1.7073421793555365E-5</v>
          </cell>
          <cell r="EK12">
            <v>1.7073421793555365E-5</v>
          </cell>
          <cell r="EL12">
            <v>1.2387377982188395E-4</v>
          </cell>
          <cell r="EM12">
            <v>1.2387377982188395E-4</v>
          </cell>
          <cell r="EN12">
            <v>1.2387377982188395E-4</v>
          </cell>
          <cell r="EO12">
            <v>1.2387377982188395E-4</v>
          </cell>
          <cell r="EP12">
            <v>1.2387377982188395E-4</v>
          </cell>
          <cell r="EX12">
            <v>1.2387377982188395E-4</v>
          </cell>
          <cell r="EY12">
            <v>1.2523363025914529E-4</v>
          </cell>
          <cell r="EZ12">
            <v>1.1120611039802136E-6</v>
          </cell>
          <cell r="FA12">
            <v>1.1120611039802136E-6</v>
          </cell>
          <cell r="FB12">
            <v>1.1120611039802136E-6</v>
          </cell>
          <cell r="FC12">
            <v>1.1120611039802136E-6</v>
          </cell>
          <cell r="FD12">
            <v>1.1120611039802136E-6</v>
          </cell>
          <cell r="FE12">
            <v>1.2523363025914529E-4</v>
          </cell>
          <cell r="FF12">
            <v>2.3336923239922306E-4</v>
          </cell>
          <cell r="FG12">
            <v>2.3336923239922306E-4</v>
          </cell>
          <cell r="FH12">
            <v>2.4898754775284584E-4</v>
          </cell>
          <cell r="FI12">
            <v>1.006616049607238E-5</v>
          </cell>
          <cell r="FJ12">
            <v>2.4898754775284584E-4</v>
          </cell>
          <cell r="FK12">
            <v>2.4898754775284584E-4</v>
          </cell>
          <cell r="FL12">
            <v>2.8246125906975666E-4</v>
          </cell>
          <cell r="FM12">
            <v>7.7933258061341706E-5</v>
          </cell>
          <cell r="FN12">
            <v>2.8246125906975666E-4</v>
          </cell>
          <cell r="FO12">
            <v>2.8246125906975666E-4</v>
          </cell>
          <cell r="FP12">
            <v>7.7933258061341706E-5</v>
          </cell>
          <cell r="FQ12">
            <v>7.7933258061341706E-5</v>
          </cell>
          <cell r="FR12">
            <v>1.006616049607238E-5</v>
          </cell>
          <cell r="FS12">
            <v>1.006616049607238E-5</v>
          </cell>
          <cell r="FT12">
            <v>1.006616049607238E-5</v>
          </cell>
          <cell r="FU12">
            <v>7.7933258061341706E-5</v>
          </cell>
          <cell r="FV12">
            <v>7.7933258061341706E-5</v>
          </cell>
          <cell r="FW12">
            <v>7.7933258061341706E-5</v>
          </cell>
          <cell r="FX12">
            <v>1.006616049607238E-5</v>
          </cell>
          <cell r="FY12">
            <v>1.006616049607238E-5</v>
          </cell>
          <cell r="FZ12">
            <v>1.1120611039802136E-6</v>
          </cell>
          <cell r="GA12">
            <v>1.1120611039802136E-6</v>
          </cell>
          <cell r="GB12">
            <v>1.1061513713099913E-4</v>
          </cell>
          <cell r="GC12">
            <v>1.1061513713099913E-4</v>
          </cell>
          <cell r="GD12">
            <v>1.1061513713099913E-4</v>
          </cell>
          <cell r="GE12">
            <v>1.1061513713099913E-4</v>
          </cell>
          <cell r="GF12">
            <v>1.8747011827109251E-4</v>
          </cell>
          <cell r="GG12">
            <v>1.8747011827109251E-4</v>
          </cell>
          <cell r="GH12">
            <v>1.8747011827109251E-4</v>
          </cell>
          <cell r="GI12">
            <v>1.9493684471286421E-4</v>
          </cell>
          <cell r="GJ12">
            <v>1.9493684471286421E-4</v>
          </cell>
          <cell r="GK12">
            <v>1.6923719803616667E-3</v>
          </cell>
          <cell r="GL12">
            <v>1.6923719803616667E-3</v>
          </cell>
          <cell r="GM12">
            <v>1.6923719803616667E-3</v>
          </cell>
          <cell r="GN12">
            <v>1.6923719803616667E-3</v>
          </cell>
          <cell r="GO12">
            <v>4.6209783891539798E-5</v>
          </cell>
          <cell r="GP12">
            <v>4.6209783891560764E-5</v>
          </cell>
          <cell r="GQ12">
            <v>5.5383917065188323E-5</v>
          </cell>
          <cell r="GR12">
            <v>6.9371774239857984E-4</v>
          </cell>
          <cell r="GS12">
            <v>6.9371774239857984E-4</v>
          </cell>
          <cell r="GT12">
            <v>1.6887071211526747E-3</v>
          </cell>
          <cell r="GV12">
            <v>1.6887071211526747E-3</v>
          </cell>
          <cell r="GX12">
            <v>1.688706888583193E-3</v>
          </cell>
          <cell r="GY12">
            <v>1.6882318179946645E-3</v>
          </cell>
          <cell r="GZ12">
            <v>2.2799878455620492E-4</v>
          </cell>
          <cell r="HA12">
            <v>2.1215412159208943E-6</v>
          </cell>
          <cell r="HB12">
            <v>1.7073421793555365E-5</v>
          </cell>
          <cell r="HY12">
            <v>1.7248993294151677E-3</v>
          </cell>
          <cell r="HZ12">
            <v>1.7248993294151677E-3</v>
          </cell>
          <cell r="IA12">
            <v>1.724970510873117E-3</v>
          </cell>
          <cell r="IB12">
            <v>1.7248995354219481E-3</v>
          </cell>
          <cell r="IC12">
            <v>1.7248993294151677E-3</v>
          </cell>
          <cell r="ID12">
            <v>1.7248993294151677E-3</v>
          </cell>
          <cell r="IE12">
            <v>1.7248993294151677E-3</v>
          </cell>
          <cell r="IF12">
            <v>1.7248993294151677E-3</v>
          </cell>
          <cell r="IG12">
            <v>1.7248993294151677E-3</v>
          </cell>
          <cell r="IH12">
            <v>1.7248993294151677E-3</v>
          </cell>
        </row>
        <row r="13">
          <cell r="G13">
            <v>2</v>
          </cell>
          <cell r="H13">
            <v>2.9381175247009877E-2</v>
          </cell>
          <cell r="I13">
            <v>1.9000000000000003E-2</v>
          </cell>
          <cell r="L13">
            <v>2.9343655411061709E-2</v>
          </cell>
          <cell r="M13">
            <v>1.8721027874964696E-2</v>
          </cell>
          <cell r="N13">
            <v>2.9343655411061709E-2</v>
          </cell>
          <cell r="O13">
            <v>2.016315279509814E-2</v>
          </cell>
          <cell r="P13">
            <v>2.9779070205171451E-2</v>
          </cell>
          <cell r="Q13">
            <v>6.9039908845887072E-4</v>
          </cell>
          <cell r="R13">
            <v>1.8721027874964696E-2</v>
          </cell>
          <cell r="S13">
            <v>1.9634802526692603E-2</v>
          </cell>
          <cell r="T13">
            <v>1.2287536526203586E-2</v>
          </cell>
          <cell r="U13">
            <v>4.5392828223116203E-4</v>
          </cell>
          <cell r="V13">
            <v>2.9359640323618607E-2</v>
          </cell>
          <cell r="W13">
            <v>1.8548417225400387E-2</v>
          </cell>
          <cell r="X13">
            <v>1.8548417225400387E-2</v>
          </cell>
          <cell r="Y13">
            <v>1.9569806152706731E-2</v>
          </cell>
          <cell r="Z13">
            <v>1.219830339312121E-2</v>
          </cell>
          <cell r="AA13">
            <v>2.935964032361861E-2</v>
          </cell>
          <cell r="AB13">
            <v>2.9748710274334678E-2</v>
          </cell>
          <cell r="AC13">
            <v>2.0159585908675476E-2</v>
          </cell>
          <cell r="AD13">
            <v>2.6824470339473314E-2</v>
          </cell>
          <cell r="AE13">
            <v>1.9569806152706731E-2</v>
          </cell>
          <cell r="AF13">
            <v>2.9748710274334678E-2</v>
          </cell>
          <cell r="AG13">
            <v>1.219830339312121E-2</v>
          </cell>
          <cell r="AH13">
            <v>2.0159585908675476E-2</v>
          </cell>
          <cell r="AI13">
            <v>1.5341215133862864E-2</v>
          </cell>
          <cell r="AJ13">
            <v>2.205559253834271E-2</v>
          </cell>
          <cell r="AK13">
            <v>1.8574893315166919E-2</v>
          </cell>
          <cell r="AL13">
            <v>1.5765806411999417E-2</v>
          </cell>
          <cell r="AM13">
            <v>3.0747693828545152E-2</v>
          </cell>
          <cell r="AN13">
            <v>3.0747693828545152E-2</v>
          </cell>
          <cell r="AO13">
            <v>4.9030910385859574E-4</v>
          </cell>
          <cell r="AP13">
            <v>1.3698661027185957E-2</v>
          </cell>
          <cell r="AQ13">
            <v>4.9031005629104191E-4</v>
          </cell>
          <cell r="AR13">
            <v>1.4432348908521899E-2</v>
          </cell>
          <cell r="AS13">
            <v>1.4432348908521899E-2</v>
          </cell>
          <cell r="AT13">
            <v>1.4432348908521899E-2</v>
          </cell>
          <cell r="AU13">
            <v>1.4432348908521899E-2</v>
          </cell>
          <cell r="AV13">
            <v>2.3005789228062356E-2</v>
          </cell>
          <cell r="AW13">
            <v>1.729792589195767E-2</v>
          </cell>
          <cell r="AX13">
            <v>2.7524129663396502E-2</v>
          </cell>
          <cell r="AY13">
            <v>1.962775507755277E-2</v>
          </cell>
          <cell r="AZ13">
            <v>2.5180044786576521E-2</v>
          </cell>
          <cell r="BA13">
            <v>4.0206397135116222E-2</v>
          </cell>
          <cell r="BB13">
            <v>2.7416052951370961E-2</v>
          </cell>
          <cell r="BC13">
            <v>2.7416052951370961E-2</v>
          </cell>
          <cell r="BD13">
            <v>2.7416052951370961E-2</v>
          </cell>
          <cell r="BE13">
            <v>2.7465703050192556E-2</v>
          </cell>
          <cell r="BF13">
            <v>1.8574893315166929E-2</v>
          </cell>
          <cell r="BH13">
            <v>2.745617557665771E-2</v>
          </cell>
          <cell r="BI13">
            <v>8.7545402231584725E-3</v>
          </cell>
          <cell r="BJ13">
            <v>2.745617557665771E-2</v>
          </cell>
          <cell r="BK13">
            <v>2.745617557665771E-2</v>
          </cell>
          <cell r="BL13">
            <v>2.745617557665771E-2</v>
          </cell>
          <cell r="BN13">
            <v>2.745617557665771E-2</v>
          </cell>
          <cell r="BO13">
            <v>2.745617557665771E-2</v>
          </cell>
          <cell r="BQ13">
            <v>2.745617557665771E-2</v>
          </cell>
          <cell r="BR13">
            <v>9.4167429995028994E-3</v>
          </cell>
          <cell r="BS13">
            <v>2.7456179357934721E-2</v>
          </cell>
          <cell r="BT13">
            <v>2.7456179357934721E-2</v>
          </cell>
          <cell r="BU13">
            <v>2.7456179357934721E-2</v>
          </cell>
          <cell r="BV13">
            <v>2.7456179357934721E-2</v>
          </cell>
          <cell r="BW13">
            <v>2.7456179357934721E-2</v>
          </cell>
          <cell r="BX13">
            <v>2.7456179357934721E-2</v>
          </cell>
          <cell r="BY13">
            <v>2.7456179357934721E-2</v>
          </cell>
          <cell r="BZ13">
            <v>2.7456179357934721E-2</v>
          </cell>
          <cell r="CA13">
            <v>2.7456179357934721E-2</v>
          </cell>
          <cell r="CB13">
            <v>2.7456179357934721E-2</v>
          </cell>
          <cell r="CC13">
            <v>2.7456179357934721E-2</v>
          </cell>
          <cell r="CD13">
            <v>2.7456187017425002E-2</v>
          </cell>
          <cell r="CE13">
            <v>2.7469437446345866E-2</v>
          </cell>
          <cell r="CF13">
            <v>2.2055586435153689E-2</v>
          </cell>
          <cell r="CG13">
            <v>2.7469437446345866E-2</v>
          </cell>
          <cell r="CH13">
            <v>2.7516515799161499E-2</v>
          </cell>
          <cell r="CI13">
            <v>2.5180032432606594E-2</v>
          </cell>
          <cell r="CJ13">
            <v>2.7516526908918301E-2</v>
          </cell>
          <cell r="CK13">
            <v>2.7516526908918301E-2</v>
          </cell>
          <cell r="CL13">
            <v>2.7516526908918301E-2</v>
          </cell>
          <cell r="CM13">
            <v>2.7516526908918301E-2</v>
          </cell>
          <cell r="CN13">
            <v>2.7516526908918301E-2</v>
          </cell>
          <cell r="CO13">
            <v>2.7516526908918301E-2</v>
          </cell>
          <cell r="CP13">
            <v>2.7516526908918301E-2</v>
          </cell>
          <cell r="CQ13">
            <v>2.7516526908918301E-2</v>
          </cell>
          <cell r="CR13">
            <v>2.7516526908918301E-2</v>
          </cell>
          <cell r="CS13">
            <v>2.7516526908918301E-2</v>
          </cell>
          <cell r="CT13">
            <v>2.7516526908918301E-2</v>
          </cell>
          <cell r="CU13">
            <v>2.7516526908918301E-2</v>
          </cell>
          <cell r="CV13">
            <v>2.7516526908918301E-2</v>
          </cell>
          <cell r="CW13">
            <v>2.7516526908918301E-2</v>
          </cell>
          <cell r="CX13">
            <v>2.7516526908918301E-2</v>
          </cell>
          <cell r="CY13">
            <v>2.7516526908918301E-2</v>
          </cell>
          <cell r="CZ13">
            <v>2.7516526908918301E-2</v>
          </cell>
          <cell r="DA13">
            <v>2.7516526908918301E-2</v>
          </cell>
          <cell r="DB13">
            <v>2.5180032432606594E-2</v>
          </cell>
          <cell r="DC13">
            <v>2.5180032432606594E-2</v>
          </cell>
          <cell r="DD13">
            <v>2.7524130263504025E-2</v>
          </cell>
          <cell r="DE13">
            <v>2.7524130263504025E-2</v>
          </cell>
          <cell r="DF13">
            <v>2.7516526908918301E-2</v>
          </cell>
          <cell r="DG13">
            <v>2.7516526908918301E-2</v>
          </cell>
          <cell r="DH13">
            <v>2.7516526908918301E-2</v>
          </cell>
          <cell r="DI13">
            <v>2.7516526908918301E-2</v>
          </cell>
          <cell r="DJ13">
            <v>2.7516526908918301E-2</v>
          </cell>
          <cell r="DK13">
            <v>2.7456216662020815E-2</v>
          </cell>
          <cell r="DL13">
            <v>2.7524130263504025E-2</v>
          </cell>
          <cell r="DM13">
            <v>2.7524130263504025E-2</v>
          </cell>
          <cell r="DN13">
            <v>2.7524130263504025E-2</v>
          </cell>
          <cell r="DO13">
            <v>2.7524130263504025E-2</v>
          </cell>
          <cell r="DP13">
            <v>3.9158047820855767E-2</v>
          </cell>
          <cell r="DQ13">
            <v>2.9384920677832725E-3</v>
          </cell>
          <cell r="DR13">
            <v>3.9158047820855767E-2</v>
          </cell>
          <cell r="DS13">
            <v>1.5765806411999417E-2</v>
          </cell>
          <cell r="DT13">
            <v>1.5765806411999417E-2</v>
          </cell>
          <cell r="DU13">
            <v>1.3698661027185957E-2</v>
          </cell>
          <cell r="DV13">
            <v>1.3698661027185957E-2</v>
          </cell>
          <cell r="DW13">
            <v>1.3698661027185957E-2</v>
          </cell>
          <cell r="DX13">
            <v>1.3698661027185957E-2</v>
          </cell>
          <cell r="DY13">
            <v>4.9030910385859574E-4</v>
          </cell>
          <cell r="DZ13">
            <v>4.9030910385859574E-4</v>
          </cell>
          <cell r="EA13">
            <v>4.9031005629104191E-4</v>
          </cell>
          <cell r="EB13">
            <v>4.9031005629104191E-4</v>
          </cell>
          <cell r="EC13">
            <v>4.9030981818294986E-4</v>
          </cell>
          <cell r="ED13">
            <v>1.4432348908521899E-2</v>
          </cell>
          <cell r="EE13">
            <v>1.4432348908521899E-2</v>
          </cell>
          <cell r="EF13">
            <v>1.4432348908521899E-2</v>
          </cell>
          <cell r="EG13">
            <v>1.4432348908521899E-2</v>
          </cell>
          <cell r="EH13">
            <v>2.9384920677832725E-3</v>
          </cell>
          <cell r="EI13">
            <v>2.3647955635457334E-2</v>
          </cell>
          <cell r="EJ13">
            <v>1.3091256745355293E-10</v>
          </cell>
          <cell r="EK13">
            <v>2.3647955635457334E-2</v>
          </cell>
          <cell r="EL13">
            <v>3.6690772744003342E-2</v>
          </cell>
          <cell r="EM13">
            <v>3.6690772744003342E-2</v>
          </cell>
          <cell r="EN13">
            <v>3.6690772744003342E-2</v>
          </cell>
          <cell r="EO13">
            <v>3.6690772744003342E-2</v>
          </cell>
          <cell r="EP13">
            <v>3.6690772744003342E-2</v>
          </cell>
          <cell r="EQ13">
            <v>1.3090035150006965E-10</v>
          </cell>
          <cell r="ER13">
            <v>1.3090035150006965E-10</v>
          </cell>
          <cell r="ES13">
            <v>1.3090035150006965E-10</v>
          </cell>
          <cell r="ET13">
            <v>1.3090035150006965E-10</v>
          </cell>
          <cell r="EU13">
            <v>1.3090035150006965E-10</v>
          </cell>
          <cell r="EV13">
            <v>1.3090035150006965E-10</v>
          </cell>
          <cell r="EW13">
            <v>1.3090035150006965E-10</v>
          </cell>
          <cell r="EX13">
            <v>3.6690772744003342E-2</v>
          </cell>
          <cell r="EY13">
            <v>3.7072856824934386E-2</v>
          </cell>
          <cell r="EZ13">
            <v>2.1977894095190032E-3</v>
          </cell>
          <cell r="FA13">
            <v>2.1977894095190032E-3</v>
          </cell>
          <cell r="FB13">
            <v>2.1977894095190032E-3</v>
          </cell>
          <cell r="FC13">
            <v>2.1977894095190032E-3</v>
          </cell>
          <cell r="FD13">
            <v>2.1977894095190032E-3</v>
          </cell>
          <cell r="FE13">
            <v>3.7072856824934386E-2</v>
          </cell>
          <cell r="FF13">
            <v>3.5869700404828619E-2</v>
          </cell>
          <cell r="FG13">
            <v>3.5869700404828619E-2</v>
          </cell>
          <cell r="FH13">
            <v>3.7839716373935066E-2</v>
          </cell>
          <cell r="FI13">
            <v>7.7033708334584665E-3</v>
          </cell>
          <cell r="FJ13">
            <v>3.7839716373935066E-2</v>
          </cell>
          <cell r="FK13">
            <v>3.7839716373935066E-2</v>
          </cell>
          <cell r="FL13">
            <v>4.0206385313029752E-2</v>
          </cell>
          <cell r="FM13">
            <v>2.5745781809013647E-2</v>
          </cell>
          <cell r="FN13">
            <v>4.0206385313029752E-2</v>
          </cell>
          <cell r="FO13">
            <v>4.0206385313029752E-2</v>
          </cell>
          <cell r="FP13">
            <v>2.5745781809013647E-2</v>
          </cell>
          <cell r="FQ13">
            <v>2.5745781809013647E-2</v>
          </cell>
          <cell r="FR13">
            <v>7.7033708334584665E-3</v>
          </cell>
          <cell r="FS13">
            <v>7.7033708334584665E-3</v>
          </cell>
          <cell r="FT13">
            <v>7.7033708334584665E-3</v>
          </cell>
          <cell r="FU13">
            <v>2.5745781809013647E-2</v>
          </cell>
          <cell r="FV13">
            <v>2.5745781809013647E-2</v>
          </cell>
          <cell r="FW13">
            <v>2.5745781809013647E-2</v>
          </cell>
          <cell r="FX13">
            <v>7.7033708334584665E-3</v>
          </cell>
          <cell r="FY13">
            <v>7.7033708334584665E-3</v>
          </cell>
          <cell r="FZ13">
            <v>2.1977894095190032E-3</v>
          </cell>
          <cell r="GA13">
            <v>2.1977894095190032E-3</v>
          </cell>
          <cell r="GB13">
            <v>2.5180032432606594E-2</v>
          </cell>
          <cell r="GC13">
            <v>2.5180032432606594E-2</v>
          </cell>
          <cell r="GD13">
            <v>2.5180032432606594E-2</v>
          </cell>
          <cell r="GE13">
            <v>2.5180032432606594E-2</v>
          </cell>
          <cell r="GF13">
            <v>1.8574893315166929E-2</v>
          </cell>
          <cell r="GG13">
            <v>1.8574893315166929E-2</v>
          </cell>
          <cell r="GH13">
            <v>1.8574893315166929E-2</v>
          </cell>
          <cell r="GI13">
            <v>2.2055586435153689E-2</v>
          </cell>
          <cell r="GJ13">
            <v>2.2055586435153689E-2</v>
          </cell>
          <cell r="GK13">
            <v>2.7469437446345866E-2</v>
          </cell>
          <cell r="GL13">
            <v>2.7469437446345866E-2</v>
          </cell>
          <cell r="GM13">
            <v>2.7469437446345866E-2</v>
          </cell>
          <cell r="GN13">
            <v>2.7469437446345866E-2</v>
          </cell>
          <cell r="GO13">
            <v>1.2287536525976058E-2</v>
          </cell>
          <cell r="GP13">
            <v>1.2287536526203586E-2</v>
          </cell>
          <cell r="GQ13">
            <v>1.9627731510329222E-2</v>
          </cell>
          <cell r="GR13">
            <v>3.0747693828545152E-2</v>
          </cell>
          <cell r="GS13">
            <v>3.0747693828545152E-2</v>
          </cell>
          <cell r="GT13">
            <v>2.7456179357934721E-2</v>
          </cell>
          <cell r="GV13">
            <v>2.7456179357934721E-2</v>
          </cell>
          <cell r="GX13">
            <v>2.745617557665771E-2</v>
          </cell>
          <cell r="GY13">
            <v>2.7465703050192556E-2</v>
          </cell>
          <cell r="GZ13">
            <v>8.7545402231584725E-3</v>
          </cell>
          <cell r="HA13">
            <v>2.9384920677832725E-3</v>
          </cell>
          <cell r="HB13">
            <v>2.3647955635457334E-2</v>
          </cell>
          <cell r="HC13">
            <v>2.7077833301375904E-9</v>
          </cell>
          <cell r="HD13">
            <v>1.0343489125671196E-9</v>
          </cell>
          <cell r="HE13">
            <v>1.3091256745355293E-10</v>
          </cell>
          <cell r="HY13">
            <v>2.7516526908918305E-2</v>
          </cell>
          <cell r="HZ13">
            <v>2.7516526908918305E-2</v>
          </cell>
          <cell r="IA13">
            <v>2.7520154806721306E-2</v>
          </cell>
          <cell r="IB13">
            <v>2.7516536396466545E-2</v>
          </cell>
          <cell r="IC13">
            <v>2.7516526908918305E-2</v>
          </cell>
          <cell r="ID13">
            <v>2.7516526908918305E-2</v>
          </cell>
          <cell r="IE13">
            <v>2.7516526908918305E-2</v>
          </cell>
          <cell r="IF13">
            <v>2.7516526908918305E-2</v>
          </cell>
          <cell r="IG13">
            <v>2.7516526908918305E-2</v>
          </cell>
          <cell r="IH13">
            <v>2.7516526908918305E-2</v>
          </cell>
        </row>
        <row r="14">
          <cell r="G14">
            <v>3</v>
          </cell>
          <cell r="H14">
            <v>0.876035041401656</v>
          </cell>
          <cell r="I14">
            <v>0.8208000000000002</v>
          </cell>
          <cell r="L14">
            <v>0.87491634241286786</v>
          </cell>
          <cell r="M14">
            <v>0.80874840419847482</v>
          </cell>
          <cell r="N14">
            <v>0.87491634241286786</v>
          </cell>
          <cell r="O14">
            <v>0.24686508959344242</v>
          </cell>
          <cell r="P14">
            <v>0.90407061731738303</v>
          </cell>
          <cell r="Q14">
            <v>2.7461268021023774E-7</v>
          </cell>
          <cell r="R14">
            <v>0.80874840419847482</v>
          </cell>
          <cell r="S14">
            <v>0.8887026023217357</v>
          </cell>
          <cell r="T14">
            <v>0.23100890017603098</v>
          </cell>
          <cell r="U14">
            <v>2.6884732487496016E-7</v>
          </cell>
          <cell r="V14">
            <v>0.87540443551757241</v>
          </cell>
          <cell r="W14">
            <v>0.7914543509700086</v>
          </cell>
          <cell r="X14">
            <v>0.7914543509700086</v>
          </cell>
          <cell r="Y14">
            <v>0.88187995524414375</v>
          </cell>
          <cell r="Z14">
            <v>0.22926607465127938</v>
          </cell>
          <cell r="AA14">
            <v>0.87540443551757252</v>
          </cell>
          <cell r="AB14">
            <v>0.90198735287743448</v>
          </cell>
          <cell r="AC14">
            <v>0.2468175046365047</v>
          </cell>
          <cell r="AD14">
            <v>0.89621081205901076</v>
          </cell>
          <cell r="AE14">
            <v>0.88187995524414375</v>
          </cell>
          <cell r="AF14">
            <v>0.90198735287743448</v>
          </cell>
          <cell r="AG14">
            <v>0.22926607465127938</v>
          </cell>
          <cell r="AH14">
            <v>0.2468175046365047</v>
          </cell>
          <cell r="AI14">
            <v>0.23619493256576696</v>
          </cell>
          <cell r="AJ14">
            <v>0.29303055989286436</v>
          </cell>
          <cell r="AK14">
            <v>0.24960248714361327</v>
          </cell>
          <cell r="AL14">
            <v>0.23882610309854901</v>
          </cell>
          <cell r="AM14">
            <v>0.8672138369926905</v>
          </cell>
          <cell r="AN14">
            <v>0.8672138369926905</v>
          </cell>
          <cell r="AO14">
            <v>1.567584368471159E-7</v>
          </cell>
          <cell r="AP14">
            <v>0.14507401680674342</v>
          </cell>
          <cell r="AQ14">
            <v>1.567555237705694E-7</v>
          </cell>
          <cell r="AR14">
            <v>0.15313247416093914</v>
          </cell>
          <cell r="AS14">
            <v>0.15313247416093914</v>
          </cell>
          <cell r="AT14">
            <v>0.15313247416093914</v>
          </cell>
          <cell r="AU14">
            <v>0.15313247416093914</v>
          </cell>
          <cell r="AV14">
            <v>0.21972550393278181</v>
          </cell>
          <cell r="AW14">
            <v>0.17539045301879791</v>
          </cell>
          <cell r="AX14">
            <v>0.89960505060298401</v>
          </cell>
          <cell r="AY14">
            <v>0.18464592624362239</v>
          </cell>
          <cell r="AZ14">
            <v>0.24230430668688621</v>
          </cell>
          <cell r="BA14">
            <v>0.54701395770501615</v>
          </cell>
          <cell r="BB14">
            <v>0.88077366385756939</v>
          </cell>
          <cell r="BC14">
            <v>0.88077366385756939</v>
          </cell>
          <cell r="BD14">
            <v>0.88077366385756939</v>
          </cell>
          <cell r="BE14">
            <v>0.8843181888505196</v>
          </cell>
          <cell r="BF14">
            <v>0.24960248714361338</v>
          </cell>
          <cell r="BH14">
            <v>0.88491257771368925</v>
          </cell>
          <cell r="BI14">
            <v>1.8402964542475263E-2</v>
          </cell>
          <cell r="BJ14">
            <v>0.88491257771368925</v>
          </cell>
          <cell r="BK14">
            <v>0.88491257771368925</v>
          </cell>
          <cell r="BL14">
            <v>0.88491257771368925</v>
          </cell>
          <cell r="BN14">
            <v>0.88491257771368925</v>
          </cell>
          <cell r="BO14">
            <v>0.88491257771368914</v>
          </cell>
          <cell r="BQ14">
            <v>0.88491257771368914</v>
          </cell>
          <cell r="BR14">
            <v>2.1741205038497097E-2</v>
          </cell>
          <cell r="BS14">
            <v>0.88491269958425245</v>
          </cell>
          <cell r="BT14">
            <v>0.88491269958425245</v>
          </cell>
          <cell r="BU14">
            <v>0.88491269958425245</v>
          </cell>
          <cell r="BV14">
            <v>0.88491269958425245</v>
          </cell>
          <cell r="BW14">
            <v>0.88491269958425245</v>
          </cell>
          <cell r="BX14">
            <v>0.88491269958425245</v>
          </cell>
          <cell r="BY14">
            <v>0.88491269958425245</v>
          </cell>
          <cell r="BZ14">
            <v>0.88491269958425245</v>
          </cell>
          <cell r="CA14">
            <v>0.88491269958425245</v>
          </cell>
          <cell r="CB14">
            <v>0.88491269958425245</v>
          </cell>
          <cell r="CC14">
            <v>0.88491269958425245</v>
          </cell>
          <cell r="CD14">
            <v>0.88491273605022158</v>
          </cell>
          <cell r="CE14">
            <v>0.8863649251757364</v>
          </cell>
          <cell r="CF14">
            <v>0.29303050464021696</v>
          </cell>
          <cell r="CG14">
            <v>0.88636492517573628</v>
          </cell>
          <cell r="CH14">
            <v>0.89960911554580858</v>
          </cell>
          <cell r="CI14">
            <v>0.24230424712040782</v>
          </cell>
          <cell r="CJ14">
            <v>0.89960954497256529</v>
          </cell>
          <cell r="CK14">
            <v>0.89960954497256529</v>
          </cell>
          <cell r="CL14">
            <v>0.89960954497256529</v>
          </cell>
          <cell r="CM14">
            <v>0.89960954497256529</v>
          </cell>
          <cell r="CN14">
            <v>0.89960954497256529</v>
          </cell>
          <cell r="CO14">
            <v>0.89960954497256518</v>
          </cell>
          <cell r="CP14">
            <v>0.89960954497256529</v>
          </cell>
          <cell r="CQ14">
            <v>0.89960954497256518</v>
          </cell>
          <cell r="CR14">
            <v>0.89960954497256518</v>
          </cell>
          <cell r="CS14">
            <v>0.89960954497256518</v>
          </cell>
          <cell r="CT14">
            <v>0.89960954497256518</v>
          </cell>
          <cell r="CU14">
            <v>0.89960954497256518</v>
          </cell>
          <cell r="CV14">
            <v>0.89960954497256518</v>
          </cell>
          <cell r="CW14">
            <v>0.89960954497256518</v>
          </cell>
          <cell r="CX14">
            <v>0.89960954497256518</v>
          </cell>
          <cell r="CY14">
            <v>0.89960954497256518</v>
          </cell>
          <cell r="CZ14">
            <v>0.89960954497256518</v>
          </cell>
          <cell r="DA14">
            <v>0.89960954497256518</v>
          </cell>
          <cell r="DB14">
            <v>0.24230424712040782</v>
          </cell>
          <cell r="DC14">
            <v>0.24230424712040782</v>
          </cell>
          <cell r="DD14">
            <v>0.89960504991801227</v>
          </cell>
          <cell r="DE14">
            <v>0.89960504991801227</v>
          </cell>
          <cell r="DF14">
            <v>0.89960954497256518</v>
          </cell>
          <cell r="DG14">
            <v>0.89960954497256518</v>
          </cell>
          <cell r="DH14">
            <v>0.89960954497256518</v>
          </cell>
          <cell r="DI14">
            <v>0.89960954497256518</v>
          </cell>
          <cell r="DJ14">
            <v>0.89960954497256518</v>
          </cell>
          <cell r="DK14">
            <v>0.88491287718479761</v>
          </cell>
          <cell r="DL14">
            <v>0.89960504991801227</v>
          </cell>
          <cell r="DM14">
            <v>0.89960504991801227</v>
          </cell>
          <cell r="DN14">
            <v>0.89960504991801227</v>
          </cell>
          <cell r="DO14">
            <v>0.89960504991801227</v>
          </cell>
          <cell r="DP14">
            <v>0.41929230974660919</v>
          </cell>
          <cell r="DQ14">
            <v>1.5176681903166709E-2</v>
          </cell>
          <cell r="DR14">
            <v>0.41929230974660919</v>
          </cell>
          <cell r="DS14">
            <v>0.23882610309854901</v>
          </cell>
          <cell r="DT14">
            <v>0.23882610309854901</v>
          </cell>
          <cell r="DU14">
            <v>0.14507401680674342</v>
          </cell>
          <cell r="DV14">
            <v>0.14507401680674342</v>
          </cell>
          <cell r="DW14">
            <v>0.14507401680674342</v>
          </cell>
          <cell r="DX14">
            <v>0.14507401680674342</v>
          </cell>
          <cell r="DY14">
            <v>1.567584368471159E-7</v>
          </cell>
          <cell r="DZ14">
            <v>1.567584368471159E-7</v>
          </cell>
          <cell r="EA14">
            <v>1.567555237705694E-7</v>
          </cell>
          <cell r="EB14">
            <v>1.567555237705694E-7</v>
          </cell>
          <cell r="EC14">
            <v>1.567562520396463E-7</v>
          </cell>
          <cell r="ED14">
            <v>0.15313247416093914</v>
          </cell>
          <cell r="EE14">
            <v>0.15313247416093914</v>
          </cell>
          <cell r="EF14">
            <v>0.15313247416093914</v>
          </cell>
          <cell r="EG14">
            <v>0.15313247416093914</v>
          </cell>
          <cell r="EH14">
            <v>1.5176681903166709E-2</v>
          </cell>
          <cell r="EI14">
            <v>0.12213662860207407</v>
          </cell>
          <cell r="EJ14">
            <v>4.3214154414181355E-13</v>
          </cell>
          <cell r="EK14">
            <v>0.12213662860207407</v>
          </cell>
          <cell r="EL14">
            <v>0.37202213254397232</v>
          </cell>
          <cell r="EM14">
            <v>0.37202213254397232</v>
          </cell>
          <cell r="EN14">
            <v>0.37202213254397232</v>
          </cell>
          <cell r="EO14">
            <v>0.37202213254397232</v>
          </cell>
          <cell r="EP14">
            <v>0.37202213254397232</v>
          </cell>
          <cell r="EQ14">
            <v>4.3209913463423444E-13</v>
          </cell>
          <cell r="ER14">
            <v>4.3209913463423444E-13</v>
          </cell>
          <cell r="ES14">
            <v>4.3209913463423444E-13</v>
          </cell>
          <cell r="ET14">
            <v>4.3209913463423444E-13</v>
          </cell>
          <cell r="EU14">
            <v>4.3209913463423444E-13</v>
          </cell>
          <cell r="EV14">
            <v>4.3209913463423444E-13</v>
          </cell>
          <cell r="EW14">
            <v>4.3209913463423444E-13</v>
          </cell>
          <cell r="EX14">
            <v>0.37202213254397232</v>
          </cell>
          <cell r="EY14">
            <v>0.37603454131051334</v>
          </cell>
          <cell r="EZ14">
            <v>9.7983299239035385E-3</v>
          </cell>
          <cell r="FA14">
            <v>9.7983299239035385E-3</v>
          </cell>
          <cell r="FB14">
            <v>9.7983299239035385E-3</v>
          </cell>
          <cell r="FC14">
            <v>9.7983299239035385E-3</v>
          </cell>
          <cell r="FD14">
            <v>9.7983299239035385E-3</v>
          </cell>
          <cell r="FE14">
            <v>0.37603454131051334</v>
          </cell>
          <cell r="FF14">
            <v>0.46946541785241397</v>
          </cell>
          <cell r="FG14">
            <v>0.46946541785241397</v>
          </cell>
          <cell r="FH14">
            <v>0.49863841766273681</v>
          </cell>
          <cell r="FI14">
            <v>5.236406429547863E-2</v>
          </cell>
          <cell r="FJ14">
            <v>0.49863841766273681</v>
          </cell>
          <cell r="FK14">
            <v>0.49863841766273681</v>
          </cell>
          <cell r="FL14">
            <v>0.54701466623896333</v>
          </cell>
          <cell r="FM14">
            <v>0.25143054878308901</v>
          </cell>
          <cell r="FN14">
            <v>0.54701466623896333</v>
          </cell>
          <cell r="FO14">
            <v>0.54701466623896333</v>
          </cell>
          <cell r="FP14">
            <v>0.25143054878308901</v>
          </cell>
          <cell r="FQ14">
            <v>0.25143054878308901</v>
          </cell>
          <cell r="FR14">
            <v>5.236406429547863E-2</v>
          </cell>
          <cell r="FS14">
            <v>5.236406429547863E-2</v>
          </cell>
          <cell r="FT14">
            <v>5.236406429547863E-2</v>
          </cell>
          <cell r="FU14">
            <v>0.25143054878308901</v>
          </cell>
          <cell r="FV14">
            <v>0.25143054878308901</v>
          </cell>
          <cell r="FW14">
            <v>0.25143054878308901</v>
          </cell>
          <cell r="FX14">
            <v>5.236406429547863E-2</v>
          </cell>
          <cell r="FY14">
            <v>5.236406429547863E-2</v>
          </cell>
          <cell r="FZ14">
            <v>9.7983299239035385E-3</v>
          </cell>
          <cell r="GA14">
            <v>9.7983299239035385E-3</v>
          </cell>
          <cell r="GB14">
            <v>0.24230424712040782</v>
          </cell>
          <cell r="GC14">
            <v>0.24230424712040782</v>
          </cell>
          <cell r="GD14">
            <v>0.24230424712040782</v>
          </cell>
          <cell r="GE14">
            <v>0.24230424712040782</v>
          </cell>
          <cell r="GF14">
            <v>0.24960248714361338</v>
          </cell>
          <cell r="GG14">
            <v>0.24960248714361338</v>
          </cell>
          <cell r="GH14">
            <v>0.24960248714361338</v>
          </cell>
          <cell r="GI14">
            <v>0.29303050464021696</v>
          </cell>
          <cell r="GJ14">
            <v>0.29303050464021696</v>
          </cell>
          <cell r="GK14">
            <v>0.8863649251757364</v>
          </cell>
          <cell r="GL14">
            <v>0.8863649251757364</v>
          </cell>
          <cell r="GM14">
            <v>0.8863649251757364</v>
          </cell>
          <cell r="GN14">
            <v>0.8863649251757364</v>
          </cell>
          <cell r="GO14">
            <v>0.23100890017610787</v>
          </cell>
          <cell r="GP14">
            <v>0.23100890017603098</v>
          </cell>
          <cell r="GQ14">
            <v>0.18464593644771174</v>
          </cell>
          <cell r="GR14">
            <v>0.8672138369926905</v>
          </cell>
          <cell r="GS14">
            <v>0.8672138369926905</v>
          </cell>
          <cell r="GT14">
            <v>0.88491269958425245</v>
          </cell>
          <cell r="GV14">
            <v>0.88491269958425245</v>
          </cell>
          <cell r="GX14">
            <v>0.88491257771368925</v>
          </cell>
          <cell r="GY14">
            <v>0.8843181888505196</v>
          </cell>
          <cell r="GZ14">
            <v>1.8402964542475263E-2</v>
          </cell>
          <cell r="HA14">
            <v>1.5176681903166709E-2</v>
          </cell>
          <cell r="HB14">
            <v>0.12213662860207407</v>
          </cell>
          <cell r="HC14">
            <v>1.3460928167399877E-11</v>
          </cell>
          <cell r="HD14">
            <v>4.9999605976362146E-12</v>
          </cell>
          <cell r="HE14">
            <v>4.3214154414181355E-13</v>
          </cell>
          <cell r="HY14">
            <v>0.89960954497256529</v>
          </cell>
          <cell r="HZ14">
            <v>0.89960954497256529</v>
          </cell>
          <cell r="IA14">
            <v>0.89960679518350484</v>
          </cell>
          <cell r="IB14">
            <v>0.89960953751136852</v>
          </cell>
          <cell r="IC14">
            <v>0.89960954497256529</v>
          </cell>
          <cell r="ID14">
            <v>0.89960954497256529</v>
          </cell>
          <cell r="IE14">
            <v>0.89960954497256529</v>
          </cell>
          <cell r="IF14">
            <v>0.89960954497256529</v>
          </cell>
          <cell r="IG14">
            <v>0.89960954497256529</v>
          </cell>
          <cell r="IH14">
            <v>0.89960954497256529</v>
          </cell>
        </row>
        <row r="15">
          <cell r="G15">
            <v>4</v>
          </cell>
          <cell r="H15">
            <v>3.8441537661506459E-2</v>
          </cell>
          <cell r="I15">
            <v>5.6700000000000014E-2</v>
          </cell>
          <cell r="L15">
            <v>3.8392447719578351E-2</v>
          </cell>
          <cell r="M15">
            <v>5.5867488447920957E-2</v>
          </cell>
          <cell r="N15">
            <v>3.8392447719578351E-2</v>
          </cell>
          <cell r="O15">
            <v>4.2071707568935704E-2</v>
          </cell>
          <cell r="P15">
            <v>3.8247040432459474E-2</v>
          </cell>
          <cell r="Q15">
            <v>1.5869993480570595E-10</v>
          </cell>
          <cell r="R15">
            <v>5.5867488447920957E-2</v>
          </cell>
          <cell r="S15">
            <v>5.6142626403519108E-2</v>
          </cell>
          <cell r="T15">
            <v>5.487548834129552E-2</v>
          </cell>
          <cell r="U15">
            <v>2.283561542420524E-10</v>
          </cell>
          <cell r="V15">
            <v>3.8413865875692878E-2</v>
          </cell>
          <cell r="W15">
            <v>5.5955264170354284E-2</v>
          </cell>
          <cell r="X15">
            <v>5.5955264170354284E-2</v>
          </cell>
          <cell r="Y15">
            <v>5.6195505029697751E-2</v>
          </cell>
          <cell r="Z15">
            <v>5.4461654083921479E-2</v>
          </cell>
          <cell r="AA15">
            <v>3.8413865875692885E-2</v>
          </cell>
          <cell r="AB15">
            <v>3.8259501995183375E-2</v>
          </cell>
          <cell r="AC15">
            <v>4.2063996392776824E-2</v>
          </cell>
          <cell r="AD15">
            <v>4.3412235110517332E-2</v>
          </cell>
          <cell r="AE15">
            <v>5.6195505029697751E-2</v>
          </cell>
          <cell r="AF15">
            <v>3.8259501995183375E-2</v>
          </cell>
          <cell r="AG15">
            <v>5.4461654083921479E-2</v>
          </cell>
          <cell r="AH15">
            <v>4.2063996392776824E-2</v>
          </cell>
          <cell r="AI15">
            <v>4.956737431944036E-2</v>
          </cell>
          <cell r="AJ15">
            <v>6.9651748491973947E-2</v>
          </cell>
          <cell r="AK15">
            <v>5.1797849184654444E-2</v>
          </cell>
          <cell r="AL15">
            <v>5.0324275859683167E-2</v>
          </cell>
          <cell r="AM15">
            <v>6.3222382194709797E-2</v>
          </cell>
          <cell r="AN15">
            <v>6.3222382194709797E-2</v>
          </cell>
          <cell r="AO15">
            <v>1.7842648329263511E-10</v>
          </cell>
          <cell r="AP15">
            <v>4.9196715551541835E-2</v>
          </cell>
          <cell r="AQ15">
            <v>1.7842148213655204E-10</v>
          </cell>
          <cell r="AR15">
            <v>5.1929458946256946E-2</v>
          </cell>
          <cell r="AS15">
            <v>5.1929458946256946E-2</v>
          </cell>
          <cell r="AT15">
            <v>5.1929458946256946E-2</v>
          </cell>
          <cell r="AU15">
            <v>5.1929458946256946E-2</v>
          </cell>
          <cell r="AV15">
            <v>0.10913128797860105</v>
          </cell>
          <cell r="AW15">
            <v>7.1048533503983533E-2</v>
          </cell>
          <cell r="AX15">
            <v>4.6433963583044718E-2</v>
          </cell>
          <cell r="AY15">
            <v>0.10849607909684898</v>
          </cell>
          <cell r="AZ15">
            <v>0.10954013714365721</v>
          </cell>
          <cell r="BA15">
            <v>0.14168668368427778</v>
          </cell>
          <cell r="BB15">
            <v>4.7756710749779933E-2</v>
          </cell>
          <cell r="BC15">
            <v>4.7756710749779933E-2</v>
          </cell>
          <cell r="BD15">
            <v>4.7756710749779933E-2</v>
          </cell>
          <cell r="BE15">
            <v>4.7734016563621195E-2</v>
          </cell>
          <cell r="BF15">
            <v>5.1797849184654465E-2</v>
          </cell>
          <cell r="BH15">
            <v>4.7760163917648354E-2</v>
          </cell>
          <cell r="BI15">
            <v>2.7290944744053141E-3</v>
          </cell>
          <cell r="BJ15">
            <v>4.7760163917648354E-2</v>
          </cell>
          <cell r="BK15">
            <v>4.7760163917648354E-2</v>
          </cell>
          <cell r="BL15">
            <v>4.7760163917648354E-2</v>
          </cell>
          <cell r="BN15">
            <v>4.7760163917648354E-2</v>
          </cell>
          <cell r="BO15">
            <v>4.7760163917648354E-2</v>
          </cell>
          <cell r="BQ15">
            <v>4.7760163917648354E-2</v>
          </cell>
          <cell r="BR15">
            <v>3.45725701331301E-3</v>
          </cell>
          <cell r="BS15">
            <v>4.7760170495199886E-2</v>
          </cell>
          <cell r="BT15">
            <v>4.7760170495199886E-2</v>
          </cell>
          <cell r="BU15">
            <v>4.7760170495199886E-2</v>
          </cell>
          <cell r="BV15">
            <v>4.7760170495199886E-2</v>
          </cell>
          <cell r="BW15">
            <v>4.7760170495199886E-2</v>
          </cell>
          <cell r="BX15">
            <v>4.7760170495199886E-2</v>
          </cell>
          <cell r="BY15">
            <v>4.7760170495199886E-2</v>
          </cell>
          <cell r="BZ15">
            <v>4.7760170495199886E-2</v>
          </cell>
          <cell r="CA15">
            <v>4.7760170495199886E-2</v>
          </cell>
          <cell r="CB15">
            <v>4.7760170495199886E-2</v>
          </cell>
          <cell r="CC15">
            <v>4.7760170495199886E-2</v>
          </cell>
          <cell r="CD15">
            <v>4.7760197100415132E-2</v>
          </cell>
          <cell r="CE15">
            <v>4.7706486022808726E-2</v>
          </cell>
          <cell r="CF15">
            <v>6.9651720667519471E-2</v>
          </cell>
          <cell r="CG15">
            <v>4.7706486022808726E-2</v>
          </cell>
          <cell r="CH15">
            <v>4.6434966394527447E-2</v>
          </cell>
          <cell r="CI15">
            <v>0.10954007275545322</v>
          </cell>
          <cell r="CJ15">
            <v>4.6434944776544633E-2</v>
          </cell>
          <cell r="CK15">
            <v>4.6434944776544633E-2</v>
          </cell>
          <cell r="CL15">
            <v>4.6434944776544633E-2</v>
          </cell>
          <cell r="CM15">
            <v>4.6434944776544633E-2</v>
          </cell>
          <cell r="CN15">
            <v>4.6434944776544633E-2</v>
          </cell>
          <cell r="CO15">
            <v>4.6434944776544626E-2</v>
          </cell>
          <cell r="CP15">
            <v>4.6434944776544633E-2</v>
          </cell>
          <cell r="CQ15">
            <v>4.6434944776544626E-2</v>
          </cell>
          <cell r="CR15">
            <v>4.6434944776544626E-2</v>
          </cell>
          <cell r="CS15">
            <v>4.6434944776544626E-2</v>
          </cell>
          <cell r="CT15">
            <v>4.6434944776544626E-2</v>
          </cell>
          <cell r="CU15">
            <v>4.6434944776544626E-2</v>
          </cell>
          <cell r="CV15">
            <v>4.6434944776544626E-2</v>
          </cell>
          <cell r="CW15">
            <v>4.6434944776544626E-2</v>
          </cell>
          <cell r="CX15">
            <v>4.6434944776544626E-2</v>
          </cell>
          <cell r="CY15">
            <v>4.6434944776544626E-2</v>
          </cell>
          <cell r="CZ15">
            <v>4.6434944776544626E-2</v>
          </cell>
          <cell r="DA15">
            <v>4.6434944776544626E-2</v>
          </cell>
          <cell r="DB15">
            <v>0.10954007275545322</v>
          </cell>
          <cell r="DC15">
            <v>0.10954007275545322</v>
          </cell>
          <cell r="DD15">
            <v>4.6433963647464688E-2</v>
          </cell>
          <cell r="DE15">
            <v>4.6433963647464688E-2</v>
          </cell>
          <cell r="DF15">
            <v>4.6434944776544626E-2</v>
          </cell>
          <cell r="DG15">
            <v>4.6434944776544626E-2</v>
          </cell>
          <cell r="DH15">
            <v>4.6434944776544626E-2</v>
          </cell>
          <cell r="DI15">
            <v>4.6434944776544626E-2</v>
          </cell>
          <cell r="DJ15">
            <v>4.6434944776544626E-2</v>
          </cell>
          <cell r="DK15">
            <v>4.7760300070824879E-2</v>
          </cell>
          <cell r="DL15">
            <v>4.6433963647464688E-2</v>
          </cell>
          <cell r="DM15">
            <v>4.6433963647464688E-2</v>
          </cell>
          <cell r="DN15">
            <v>4.6433963647464688E-2</v>
          </cell>
          <cell r="DO15">
            <v>4.6433963647464688E-2</v>
          </cell>
          <cell r="DP15">
            <v>0.14905460495068784</v>
          </cell>
          <cell r="DQ15">
            <v>1.9808058978449544E-2</v>
          </cell>
          <cell r="DR15">
            <v>0.14905460495068784</v>
          </cell>
          <cell r="DS15">
            <v>5.0324275859683167E-2</v>
          </cell>
          <cell r="DT15">
            <v>5.0324275859683167E-2</v>
          </cell>
          <cell r="DU15">
            <v>4.9196715551541835E-2</v>
          </cell>
          <cell r="DV15">
            <v>4.9196715551541835E-2</v>
          </cell>
          <cell r="DW15">
            <v>4.9196715551541835E-2</v>
          </cell>
          <cell r="DX15">
            <v>4.9196715551541835E-2</v>
          </cell>
          <cell r="DY15">
            <v>1.7842648329263511E-10</v>
          </cell>
          <cell r="DZ15">
            <v>1.7842648329263511E-10</v>
          </cell>
          <cell r="EA15">
            <v>1.7842148213655204E-10</v>
          </cell>
          <cell r="EB15">
            <v>1.7842148213655204E-10</v>
          </cell>
          <cell r="EC15">
            <v>1.7842273242547029E-10</v>
          </cell>
          <cell r="ED15">
            <v>5.1929458946256946E-2</v>
          </cell>
          <cell r="EE15">
            <v>5.1929458946256946E-2</v>
          </cell>
          <cell r="EF15">
            <v>5.1929458946256946E-2</v>
          </cell>
          <cell r="EG15">
            <v>5.1929458946256946E-2</v>
          </cell>
          <cell r="EH15">
            <v>1.9808058978449544E-2</v>
          </cell>
          <cell r="EI15">
            <v>0.15940446883872017</v>
          </cell>
          <cell r="EJ15">
            <v>5.4810545908712178E-7</v>
          </cell>
          <cell r="EK15">
            <v>0.15940446883872017</v>
          </cell>
          <cell r="EL15">
            <v>0.15070101432817673</v>
          </cell>
          <cell r="EM15">
            <v>0.15070101432817673</v>
          </cell>
          <cell r="EN15">
            <v>0.15070101432817673</v>
          </cell>
          <cell r="EO15">
            <v>0.15070101432817673</v>
          </cell>
          <cell r="EP15">
            <v>0.15070101432817673</v>
          </cell>
          <cell r="EQ15">
            <v>5.480600105723987E-7</v>
          </cell>
          <cell r="ER15">
            <v>5.480600105723987E-7</v>
          </cell>
          <cell r="ES15">
            <v>5.480600105723987E-7</v>
          </cell>
          <cell r="ET15">
            <v>5.480600105723987E-7</v>
          </cell>
          <cell r="EU15">
            <v>5.480600105723987E-7</v>
          </cell>
          <cell r="EV15">
            <v>5.480600105723987E-7</v>
          </cell>
          <cell r="EW15">
            <v>5.480600105723987E-7</v>
          </cell>
          <cell r="EX15">
            <v>0.15070101432817673</v>
          </cell>
          <cell r="EY15">
            <v>0.1521695533755677</v>
          </cell>
          <cell r="EZ15">
            <v>1.8127333780523114E-2</v>
          </cell>
          <cell r="FA15">
            <v>1.8127333780523114E-2</v>
          </cell>
          <cell r="FB15">
            <v>1.8127333780523114E-2</v>
          </cell>
          <cell r="FC15">
            <v>1.8127333780523114E-2</v>
          </cell>
          <cell r="FD15">
            <v>1.8127333780523114E-2</v>
          </cell>
          <cell r="FE15">
            <v>0.1521695533755677</v>
          </cell>
          <cell r="FF15">
            <v>0.1352502486687028</v>
          </cell>
          <cell r="FG15">
            <v>0.1352502486687028</v>
          </cell>
          <cell r="FH15">
            <v>0.14069475365974435</v>
          </cell>
          <cell r="FI15">
            <v>5.7407366004049457E-2</v>
          </cell>
          <cell r="FJ15">
            <v>0.14069475365974435</v>
          </cell>
          <cell r="FK15">
            <v>0.14069475365974435</v>
          </cell>
          <cell r="FL15">
            <v>0.14168629163480942</v>
          </cell>
          <cell r="FM15">
            <v>0.13562788723369532</v>
          </cell>
          <cell r="FN15">
            <v>0.14168629163480942</v>
          </cell>
          <cell r="FO15">
            <v>0.14168629163480942</v>
          </cell>
          <cell r="FP15">
            <v>0.13562788723369532</v>
          </cell>
          <cell r="FQ15">
            <v>0.13562788723369532</v>
          </cell>
          <cell r="FR15">
            <v>5.7407366004049457E-2</v>
          </cell>
          <cell r="FS15">
            <v>5.7407366004049457E-2</v>
          </cell>
          <cell r="FT15">
            <v>5.7407366004049457E-2</v>
          </cell>
          <cell r="FU15">
            <v>0.13562788723369532</v>
          </cell>
          <cell r="FV15">
            <v>0.13562788723369532</v>
          </cell>
          <cell r="FW15">
            <v>0.13562788723369532</v>
          </cell>
          <cell r="FX15">
            <v>5.7407366004049457E-2</v>
          </cell>
          <cell r="FY15">
            <v>5.7407366004049457E-2</v>
          </cell>
          <cell r="FZ15">
            <v>1.8127333780523114E-2</v>
          </cell>
          <cell r="GA15">
            <v>1.8127333780523114E-2</v>
          </cell>
          <cell r="GB15">
            <v>0.10954007275545322</v>
          </cell>
          <cell r="GC15">
            <v>0.10954007275545322</v>
          </cell>
          <cell r="GD15">
            <v>0.10954007275545322</v>
          </cell>
          <cell r="GE15">
            <v>0.10954007275545322</v>
          </cell>
          <cell r="GF15">
            <v>5.1797849184654465E-2</v>
          </cell>
          <cell r="GG15">
            <v>5.1797849184654465E-2</v>
          </cell>
          <cell r="GH15">
            <v>5.1797849184654465E-2</v>
          </cell>
          <cell r="GI15">
            <v>6.9651720667519471E-2</v>
          </cell>
          <cell r="GJ15">
            <v>6.9651720667519471E-2</v>
          </cell>
          <cell r="GK15">
            <v>4.7706486022808726E-2</v>
          </cell>
          <cell r="GL15">
            <v>4.7706486022808726E-2</v>
          </cell>
          <cell r="GM15">
            <v>4.7706486022808726E-2</v>
          </cell>
          <cell r="GN15">
            <v>4.7706486022808726E-2</v>
          </cell>
          <cell r="GO15">
            <v>5.4875488341315531E-2</v>
          </cell>
          <cell r="GP15">
            <v>5.487548834129552E-2</v>
          </cell>
          <cell r="GQ15">
            <v>0.10849570412322554</v>
          </cell>
          <cell r="GR15">
            <v>6.3222382194709797E-2</v>
          </cell>
          <cell r="GS15">
            <v>6.3222382194709797E-2</v>
          </cell>
          <cell r="GT15">
            <v>4.7760170495199886E-2</v>
          </cell>
          <cell r="GV15">
            <v>4.7760170495199886E-2</v>
          </cell>
          <cell r="GX15">
            <v>4.7760163917648354E-2</v>
          </cell>
          <cell r="GY15">
            <v>4.7734016563621195E-2</v>
          </cell>
          <cell r="GZ15">
            <v>2.7290944744053141E-3</v>
          </cell>
          <cell r="HA15">
            <v>1.9808058978449544E-2</v>
          </cell>
          <cell r="HB15">
            <v>0.15940446883872017</v>
          </cell>
          <cell r="HC15">
            <v>7.3346397771251396E-6</v>
          </cell>
          <cell r="HD15">
            <v>2.9274260866726019E-6</v>
          </cell>
          <cell r="HE15">
            <v>5.4810545908712178E-7</v>
          </cell>
          <cell r="HY15">
            <v>4.6434944776544633E-2</v>
          </cell>
          <cell r="HZ15">
            <v>4.6434944776544633E-2</v>
          </cell>
          <cell r="IA15">
            <v>4.6434694609638616E-2</v>
          </cell>
          <cell r="IB15">
            <v>4.6434943397171143E-2</v>
          </cell>
          <cell r="IC15">
            <v>4.6434944776544633E-2</v>
          </cell>
          <cell r="ID15">
            <v>4.6434944776544633E-2</v>
          </cell>
          <cell r="IE15">
            <v>4.6434944776544633E-2</v>
          </cell>
          <cell r="IF15">
            <v>4.6434944776544633E-2</v>
          </cell>
          <cell r="IG15">
            <v>4.6434944776544633E-2</v>
          </cell>
          <cell r="IH15">
            <v>4.6434944776544633E-2</v>
          </cell>
        </row>
        <row r="16">
          <cell r="G16">
            <v>5</v>
          </cell>
          <cell r="H16">
            <v>1.5630625225009E-2</v>
          </cell>
          <cell r="I16">
            <v>2.6000000000000006E-2</v>
          </cell>
          <cell r="L16">
            <v>1.5610664876613153E-2</v>
          </cell>
          <cell r="M16">
            <v>2.5618248671004321E-2</v>
          </cell>
          <cell r="N16">
            <v>1.5610664876613153E-2</v>
          </cell>
          <cell r="O16">
            <v>4.3022881637269972E-2</v>
          </cell>
          <cell r="P16">
            <v>1.4369564965935448E-2</v>
          </cell>
          <cell r="Q16">
            <v>2.8951791699672109E-13</v>
          </cell>
          <cell r="R16">
            <v>2.5618248671004321E-2</v>
          </cell>
          <cell r="S16">
            <v>2.1640868542480273E-2</v>
          </cell>
          <cell r="T16">
            <v>5.5593979859025165E-2</v>
          </cell>
          <cell r="U16">
            <v>4.2156952225563497E-13</v>
          </cell>
          <cell r="V16">
            <v>1.5619373663851693E-2</v>
          </cell>
          <cell r="W16">
            <v>2.6661261306942283E-2</v>
          </cell>
          <cell r="X16">
            <v>2.6661261306942283E-2</v>
          </cell>
          <cell r="Y16">
            <v>2.2074994921107927E-2</v>
          </cell>
          <cell r="Z16">
            <v>5.5174702990718159E-2</v>
          </cell>
          <cell r="AA16">
            <v>1.5619373663851695E-2</v>
          </cell>
          <cell r="AB16">
            <v>1.4460807464796501E-2</v>
          </cell>
          <cell r="AC16">
            <v>4.3015146724721655E-2</v>
          </cell>
          <cell r="AD16">
            <v>1.6648244419228225E-2</v>
          </cell>
          <cell r="AE16">
            <v>2.2074994921107927E-2</v>
          </cell>
          <cell r="AF16">
            <v>1.4460807464796501E-2</v>
          </cell>
          <cell r="AG16">
            <v>5.5174702990718159E-2</v>
          </cell>
          <cell r="AH16">
            <v>4.3015146724721655E-2</v>
          </cell>
          <cell r="AI16">
            <v>5.0374419609749796E-2</v>
          </cell>
          <cell r="AJ16">
            <v>9.8492939230200124E-2</v>
          </cell>
          <cell r="AK16">
            <v>6.745541438973951E-2</v>
          </cell>
          <cell r="AL16">
            <v>5.29971172218415E-2</v>
          </cell>
          <cell r="AM16">
            <v>2.4288093362530554E-2</v>
          </cell>
          <cell r="AN16">
            <v>2.4288093362530554E-2</v>
          </cell>
          <cell r="AO16">
            <v>3.6819159842965762E-13</v>
          </cell>
          <cell r="AP16">
            <v>5.8401389857544707E-2</v>
          </cell>
          <cell r="AQ16">
            <v>3.6817706003706213E-13</v>
          </cell>
          <cell r="AR16">
            <v>6.1645427821542205E-2</v>
          </cell>
          <cell r="AS16">
            <v>6.1645427821542205E-2</v>
          </cell>
          <cell r="AT16">
            <v>6.1645427821542205E-2</v>
          </cell>
          <cell r="AU16">
            <v>6.1645427821542205E-2</v>
          </cell>
          <cell r="AV16">
            <v>0.23467213724532959</v>
          </cell>
          <cell r="AW16">
            <v>0.1194776792357575</v>
          </cell>
          <cell r="AX16">
            <v>1.9188395038392557E-2</v>
          </cell>
          <cell r="AY16">
            <v>0.25882906174938208</v>
          </cell>
          <cell r="AZ16">
            <v>0.21912364808289167</v>
          </cell>
          <cell r="BA16">
            <v>0.17478121203627725</v>
          </cell>
          <cell r="BB16">
            <v>2.3638920383804475E-2</v>
          </cell>
          <cell r="BC16">
            <v>2.3638920383804475E-2</v>
          </cell>
          <cell r="BD16">
            <v>2.3638920383804475E-2</v>
          </cell>
          <cell r="BE16">
            <v>2.3392856140319766E-2</v>
          </cell>
          <cell r="BF16">
            <v>6.7455414389739538E-2</v>
          </cell>
          <cell r="BH16">
            <v>2.3403023288010024E-2</v>
          </cell>
          <cell r="BI16">
            <v>2.1112849689090881E-3</v>
          </cell>
          <cell r="BJ16">
            <v>2.3403023288010024E-2</v>
          </cell>
          <cell r="BK16">
            <v>2.3403023288010024E-2</v>
          </cell>
          <cell r="BL16">
            <v>2.3403023288010024E-2</v>
          </cell>
          <cell r="BN16">
            <v>2.3403023288010024E-2</v>
          </cell>
          <cell r="BO16">
            <v>2.3403023288010021E-2</v>
          </cell>
          <cell r="BQ16">
            <v>2.3403023288010021E-2</v>
          </cell>
          <cell r="BR16">
            <v>2.8675037111374558E-3</v>
          </cell>
          <cell r="BS16">
            <v>2.340302651108505E-2</v>
          </cell>
          <cell r="BT16">
            <v>2.340302651108505E-2</v>
          </cell>
          <cell r="BU16">
            <v>2.340302651108505E-2</v>
          </cell>
          <cell r="BV16">
            <v>2.340302651108505E-2</v>
          </cell>
          <cell r="BW16">
            <v>2.340302651108505E-2</v>
          </cell>
          <cell r="BX16">
            <v>2.340302651108505E-2</v>
          </cell>
          <cell r="BY16">
            <v>2.340302651108505E-2</v>
          </cell>
          <cell r="BZ16">
            <v>2.340302651108505E-2</v>
          </cell>
          <cell r="CA16">
            <v>2.340302651108505E-2</v>
          </cell>
          <cell r="CB16">
            <v>2.340302651108505E-2</v>
          </cell>
          <cell r="CC16">
            <v>2.340302651108505E-2</v>
          </cell>
          <cell r="CD16">
            <v>2.3402954295158481E-2</v>
          </cell>
          <cell r="CE16">
            <v>2.32187198384343E-2</v>
          </cell>
          <cell r="CF16">
            <v>9.8493105731073061E-2</v>
          </cell>
          <cell r="CG16">
            <v>2.32187198384343E-2</v>
          </cell>
          <cell r="CH16">
            <v>1.9190207432459874E-2</v>
          </cell>
          <cell r="CI16">
            <v>0.2191239703103105</v>
          </cell>
          <cell r="CJ16">
            <v>1.9189833122436887E-2</v>
          </cell>
          <cell r="CK16">
            <v>1.9189833122436887E-2</v>
          </cell>
          <cell r="CL16">
            <v>1.9189833122436887E-2</v>
          </cell>
          <cell r="CM16">
            <v>1.9189833122436887E-2</v>
          </cell>
          <cell r="CN16">
            <v>1.9189833122436887E-2</v>
          </cell>
          <cell r="CO16">
            <v>1.9189833122436887E-2</v>
          </cell>
          <cell r="CP16">
            <v>1.9189833122436887E-2</v>
          </cell>
          <cell r="CQ16">
            <v>1.9189833122436887E-2</v>
          </cell>
          <cell r="CR16">
            <v>1.9189833122436887E-2</v>
          </cell>
          <cell r="CS16">
            <v>1.9189833122436887E-2</v>
          </cell>
          <cell r="CT16">
            <v>1.9189833122436887E-2</v>
          </cell>
          <cell r="CU16">
            <v>1.9189833122436887E-2</v>
          </cell>
          <cell r="CV16">
            <v>1.9189833122436887E-2</v>
          </cell>
          <cell r="CW16">
            <v>1.9189833122436887E-2</v>
          </cell>
          <cell r="CX16">
            <v>1.9189833122436887E-2</v>
          </cell>
          <cell r="CY16">
            <v>1.9189833122436887E-2</v>
          </cell>
          <cell r="CZ16">
            <v>1.9189833122436887E-2</v>
          </cell>
          <cell r="DA16">
            <v>1.9189833122436887E-2</v>
          </cell>
          <cell r="DB16">
            <v>0.2191239703103105</v>
          </cell>
          <cell r="DC16">
            <v>0.2191239703103105</v>
          </cell>
          <cell r="DD16">
            <v>1.918839505488492E-2</v>
          </cell>
          <cell r="DE16">
            <v>1.918839505488492E-2</v>
          </cell>
          <cell r="DF16">
            <v>1.9189833122436887E-2</v>
          </cell>
          <cell r="DG16">
            <v>1.9189833122436887E-2</v>
          </cell>
          <cell r="DH16">
            <v>1.9189833122436887E-2</v>
          </cell>
          <cell r="DI16">
            <v>1.9189833122436887E-2</v>
          </cell>
          <cell r="DJ16">
            <v>1.9189833122436887E-2</v>
          </cell>
          <cell r="DK16">
            <v>2.3402674797192297E-2</v>
          </cell>
          <cell r="DL16">
            <v>1.918839505488492E-2</v>
          </cell>
          <cell r="DM16">
            <v>1.918839505488492E-2</v>
          </cell>
          <cell r="DN16">
            <v>1.918839505488492E-2</v>
          </cell>
          <cell r="DO16">
            <v>1.918839505488492E-2</v>
          </cell>
          <cell r="DP16">
            <v>0.19644684903854026</v>
          </cell>
          <cell r="DQ16">
            <v>6.8918322619194797E-2</v>
          </cell>
          <cell r="DR16">
            <v>0.19644684903854026</v>
          </cell>
          <cell r="DS16">
            <v>5.29971172218415E-2</v>
          </cell>
          <cell r="DT16">
            <v>5.29971172218415E-2</v>
          </cell>
          <cell r="DU16">
            <v>5.8401389857544707E-2</v>
          </cell>
          <cell r="DV16">
            <v>5.8401389857544707E-2</v>
          </cell>
          <cell r="DW16">
            <v>5.8401389857544707E-2</v>
          </cell>
          <cell r="DX16">
            <v>5.8401389857544707E-2</v>
          </cell>
          <cell r="DY16">
            <v>3.6819159842965762E-13</v>
          </cell>
          <cell r="DZ16">
            <v>3.6819159842965762E-13</v>
          </cell>
          <cell r="EA16">
            <v>3.6817706003706213E-13</v>
          </cell>
          <cell r="EB16">
            <v>3.6817706003706213E-13</v>
          </cell>
          <cell r="EC16">
            <v>3.6818069463491296E-13</v>
          </cell>
          <cell r="ED16">
            <v>6.1645427821542205E-2</v>
          </cell>
          <cell r="EE16">
            <v>6.1645427821542205E-2</v>
          </cell>
          <cell r="EF16">
            <v>6.1645427821542205E-2</v>
          </cell>
          <cell r="EG16">
            <v>6.1645427821542205E-2</v>
          </cell>
          <cell r="EH16">
            <v>6.8918322619194797E-2</v>
          </cell>
          <cell r="EI16">
            <v>0.42672064882443378</v>
          </cell>
          <cell r="EJ16">
            <v>1.8149298732509898E-2</v>
          </cell>
          <cell r="EK16">
            <v>0.42672064882443378</v>
          </cell>
          <cell r="EL16">
            <v>0.23307776007843137</v>
          </cell>
          <cell r="EM16">
            <v>0.23307776007843137</v>
          </cell>
          <cell r="EN16">
            <v>0.23307776007843137</v>
          </cell>
          <cell r="EO16">
            <v>0.23307776007843137</v>
          </cell>
          <cell r="EP16">
            <v>0.23307776007843137</v>
          </cell>
          <cell r="EQ16">
            <v>1.8148689802231506E-2</v>
          </cell>
          <cell r="ER16">
            <v>1.8148689802231506E-2</v>
          </cell>
          <cell r="ES16">
            <v>1.8148689802231506E-2</v>
          </cell>
          <cell r="ET16">
            <v>1.8148689802231506E-2</v>
          </cell>
          <cell r="EU16">
            <v>1.8148689802231506E-2</v>
          </cell>
          <cell r="EV16">
            <v>1.8148689802231506E-2</v>
          </cell>
          <cell r="EW16">
            <v>1.8148689802231506E-2</v>
          </cell>
          <cell r="EX16">
            <v>0.23307776007843137</v>
          </cell>
          <cell r="EY16">
            <v>0.23470874373482337</v>
          </cell>
          <cell r="EZ16">
            <v>8.5839246655787418E-2</v>
          </cell>
          <cell r="FA16">
            <v>8.5839246655787418E-2</v>
          </cell>
          <cell r="FB16">
            <v>8.5839246655787418E-2</v>
          </cell>
          <cell r="FC16">
            <v>8.5839246655787418E-2</v>
          </cell>
          <cell r="FD16">
            <v>8.5839246655787418E-2</v>
          </cell>
          <cell r="FE16">
            <v>0.23470874373482337</v>
          </cell>
          <cell r="FF16">
            <v>0.19468306272663771</v>
          </cell>
          <cell r="FG16">
            <v>0.19468306272663771</v>
          </cell>
          <cell r="FH16">
            <v>0.19324727548633502</v>
          </cell>
          <cell r="FI16">
            <v>0.21521124992863208</v>
          </cell>
          <cell r="FJ16">
            <v>0.19324727548633502</v>
          </cell>
          <cell r="FK16">
            <v>0.19324727548633502</v>
          </cell>
          <cell r="FL16">
            <v>0.17478073288225407</v>
          </cell>
          <cell r="FM16">
            <v>0.28761330793171713</v>
          </cell>
          <cell r="FN16">
            <v>0.17478073288225407</v>
          </cell>
          <cell r="FO16">
            <v>0.17478073288225407</v>
          </cell>
          <cell r="FP16">
            <v>0.28761330793171713</v>
          </cell>
          <cell r="FQ16">
            <v>0.28761330793171713</v>
          </cell>
          <cell r="FR16">
            <v>0.21521124992863208</v>
          </cell>
          <cell r="FS16">
            <v>0.21521124992863208</v>
          </cell>
          <cell r="FT16">
            <v>0.21521124992863208</v>
          </cell>
          <cell r="FU16">
            <v>0.28761330793171713</v>
          </cell>
          <cell r="FV16">
            <v>0.28761330793171713</v>
          </cell>
          <cell r="FW16">
            <v>0.28761330793171713</v>
          </cell>
          <cell r="FX16">
            <v>0.21521124992863208</v>
          </cell>
          <cell r="FY16">
            <v>0.21521124992863208</v>
          </cell>
          <cell r="FZ16">
            <v>8.5839246655787418E-2</v>
          </cell>
          <cell r="GA16">
            <v>8.5839246655787418E-2</v>
          </cell>
          <cell r="GB16">
            <v>0.2191239703103105</v>
          </cell>
          <cell r="GC16">
            <v>0.2191239703103105</v>
          </cell>
          <cell r="GD16">
            <v>0.2191239703103105</v>
          </cell>
          <cell r="GE16">
            <v>0.2191239703103105</v>
          </cell>
          <cell r="GF16">
            <v>6.7455414389739538E-2</v>
          </cell>
          <cell r="GG16">
            <v>6.7455414389739538E-2</v>
          </cell>
          <cell r="GH16">
            <v>6.7455414389739538E-2</v>
          </cell>
          <cell r="GI16">
            <v>9.8493105731073061E-2</v>
          </cell>
          <cell r="GJ16">
            <v>9.8493105731073061E-2</v>
          </cell>
          <cell r="GK16">
            <v>2.32187198384343E-2</v>
          </cell>
          <cell r="GL16">
            <v>2.32187198384343E-2</v>
          </cell>
          <cell r="GM16">
            <v>2.32187198384343E-2</v>
          </cell>
          <cell r="GN16">
            <v>2.32187198384343E-2</v>
          </cell>
          <cell r="GO16">
            <v>5.5593979859045323E-2</v>
          </cell>
          <cell r="GP16">
            <v>5.5593979859025165E-2</v>
          </cell>
          <cell r="GQ16">
            <v>0.25882877439984814</v>
          </cell>
          <cell r="GR16">
            <v>2.4288093362530554E-2</v>
          </cell>
          <cell r="GS16">
            <v>2.4288093362530554E-2</v>
          </cell>
          <cell r="GT16">
            <v>2.340302651108505E-2</v>
          </cell>
          <cell r="GV16">
            <v>2.340302651108505E-2</v>
          </cell>
          <cell r="GX16">
            <v>2.3403023288010024E-2</v>
          </cell>
          <cell r="GY16">
            <v>2.3392856140319766E-2</v>
          </cell>
          <cell r="GZ16">
            <v>2.1112849689090881E-3</v>
          </cell>
          <cell r="HA16">
            <v>6.8918322619194797E-2</v>
          </cell>
          <cell r="HB16">
            <v>0.42672064882443378</v>
          </cell>
          <cell r="HC16">
            <v>0.12842542367694459</v>
          </cell>
          <cell r="HD16">
            <v>5.6811485721397284E-2</v>
          </cell>
          <cell r="HE16">
            <v>1.8149298732509898E-2</v>
          </cell>
          <cell r="HY16">
            <v>1.918983312243689E-2</v>
          </cell>
          <cell r="HZ16">
            <v>1.918983312243689E-2</v>
          </cell>
          <cell r="IA16">
            <v>1.9189399246165424E-2</v>
          </cell>
          <cell r="IB16">
            <v>1.9189832383191347E-2</v>
          </cell>
          <cell r="IC16">
            <v>1.918983312243689E-2</v>
          </cell>
          <cell r="ID16">
            <v>1.918983312243689E-2</v>
          </cell>
          <cell r="IE16">
            <v>1.918983312243689E-2</v>
          </cell>
          <cell r="IF16">
            <v>1.918983312243689E-2</v>
          </cell>
          <cell r="IG16">
            <v>1.918983312243689E-2</v>
          </cell>
          <cell r="IH16">
            <v>1.918983312243689E-2</v>
          </cell>
        </row>
        <row r="17">
          <cell r="G17">
            <v>6</v>
          </cell>
          <cell r="H17">
            <v>3.3901356054242167E-3</v>
          </cell>
          <cell r="I17">
            <v>5.5000000000000005E-3</v>
          </cell>
          <cell r="L17">
            <v>3.3858063935840433E-3</v>
          </cell>
          <cell r="M17">
            <v>5.4192449111739897E-3</v>
          </cell>
          <cell r="N17">
            <v>3.3858063935840433E-3</v>
          </cell>
          <cell r="O17">
            <v>1.6681041314638528E-2</v>
          </cell>
          <cell r="P17">
            <v>2.7814174106803717E-3</v>
          </cell>
          <cell r="R17">
            <v>5.4192449111739897E-3</v>
          </cell>
          <cell r="S17">
            <v>3.6229816175258507E-3</v>
          </cell>
          <cell r="T17">
            <v>1.8841464559724765E-2</v>
          </cell>
          <cell r="V17">
            <v>3.3876952476300714E-3</v>
          </cell>
          <cell r="W17">
            <v>5.8732249291564391E-3</v>
          </cell>
          <cell r="X17">
            <v>5.8732249291564391E-3</v>
          </cell>
          <cell r="Y17">
            <v>3.8102011976555048E-3</v>
          </cell>
          <cell r="Z17">
            <v>1.8699323963021441E-2</v>
          </cell>
          <cell r="AA17">
            <v>3.3876952476300719E-3</v>
          </cell>
          <cell r="AB17">
            <v>2.8256477721450225E-3</v>
          </cell>
          <cell r="AC17">
            <v>1.6678023500241012E-2</v>
          </cell>
          <cell r="AD17">
            <v>3.1084945708259254E-3</v>
          </cell>
          <cell r="AE17">
            <v>3.8102011976555048E-3</v>
          </cell>
          <cell r="AF17">
            <v>2.8256477721450225E-3</v>
          </cell>
          <cell r="AG17">
            <v>1.8699323963021441E-2</v>
          </cell>
          <cell r="AH17">
            <v>1.6678023500241012E-2</v>
          </cell>
          <cell r="AI17">
            <v>1.7901365977781313E-2</v>
          </cell>
          <cell r="AJ17">
            <v>3.8974742509355655E-2</v>
          </cell>
          <cell r="AK17">
            <v>2.5677407675373007E-2</v>
          </cell>
          <cell r="AL17">
            <v>1.90703422359206E-2</v>
          </cell>
          <cell r="AM17">
            <v>3.9959298037424221E-3</v>
          </cell>
          <cell r="AN17">
            <v>3.9959298037424221E-3</v>
          </cell>
          <cell r="AP17">
            <v>2.1754382123910822E-2</v>
          </cell>
          <cell r="AR17">
            <v>2.296277873340697E-2</v>
          </cell>
          <cell r="AS17">
            <v>2.296277873340697E-2</v>
          </cell>
          <cell r="AT17">
            <v>2.296277873340697E-2</v>
          </cell>
          <cell r="AU17">
            <v>2.296277873340697E-2</v>
          </cell>
          <cell r="AV17">
            <v>8.9464782630638867E-2</v>
          </cell>
          <cell r="AW17">
            <v>4.5190333206017806E-2</v>
          </cell>
          <cell r="AX17">
            <v>2.6043662827280366E-3</v>
          </cell>
          <cell r="AY17">
            <v>8.9604583787624051E-2</v>
          </cell>
          <cell r="AZ17">
            <v>8.9374800283179193E-2</v>
          </cell>
          <cell r="BA17">
            <v>3.5802231434845733E-2</v>
          </cell>
          <cell r="BB17">
            <v>4.553805589341476E-3</v>
          </cell>
          <cell r="BC17">
            <v>4.553805589341476E-3</v>
          </cell>
          <cell r="BD17">
            <v>4.553805589341476E-3</v>
          </cell>
          <cell r="BE17">
            <v>4.435179868938848E-3</v>
          </cell>
          <cell r="BF17">
            <v>2.5677407675373017E-2</v>
          </cell>
          <cell r="BH17">
            <v>4.4379133576650017E-3</v>
          </cell>
          <cell r="BI17">
            <v>1.6468537859583841E-4</v>
          </cell>
          <cell r="BJ17">
            <v>4.4379133576650017E-3</v>
          </cell>
          <cell r="BK17">
            <v>4.4379133576650017E-3</v>
          </cell>
          <cell r="BL17">
            <v>4.4379133576650017E-3</v>
          </cell>
          <cell r="BN17">
            <v>4.4379133576650017E-3</v>
          </cell>
          <cell r="BO17">
            <v>4.4379133576650017E-3</v>
          </cell>
          <cell r="BQ17">
            <v>4.4379133576650017E-3</v>
          </cell>
          <cell r="BR17">
            <v>2.368501152676814E-4</v>
          </cell>
          <cell r="BS17">
            <v>4.4379139688564507E-3</v>
          </cell>
          <cell r="BT17">
            <v>4.4379139688564507E-3</v>
          </cell>
          <cell r="BU17">
            <v>4.4379139688564507E-3</v>
          </cell>
          <cell r="BV17">
            <v>4.4379139688564507E-3</v>
          </cell>
          <cell r="BW17">
            <v>4.4379139688564507E-3</v>
          </cell>
          <cell r="BX17">
            <v>4.4379139688564507E-3</v>
          </cell>
          <cell r="BY17">
            <v>4.4379139688564507E-3</v>
          </cell>
          <cell r="BZ17">
            <v>4.4379139688564507E-3</v>
          </cell>
          <cell r="CA17">
            <v>4.4379139688564507E-3</v>
          </cell>
          <cell r="CB17">
            <v>4.4379139688564507E-3</v>
          </cell>
          <cell r="CC17">
            <v>4.4379139688564507E-3</v>
          </cell>
          <cell r="CD17">
            <v>4.4379056357173475E-3</v>
          </cell>
          <cell r="CE17">
            <v>4.3531691202452847E-3</v>
          </cell>
          <cell r="CF17">
            <v>3.8974755539288315E-2</v>
          </cell>
          <cell r="CG17">
            <v>4.3531691202452847E-3</v>
          </cell>
          <cell r="CH17">
            <v>2.6048200613033243E-3</v>
          </cell>
          <cell r="CI17">
            <v>8.9374816266308402E-2</v>
          </cell>
          <cell r="CJ17">
            <v>2.6047802091066891E-3</v>
          </cell>
          <cell r="CK17">
            <v>2.6047802091066891E-3</v>
          </cell>
          <cell r="CL17">
            <v>2.6047802091066891E-3</v>
          </cell>
          <cell r="CM17">
            <v>2.6047802091066891E-3</v>
          </cell>
          <cell r="CN17">
            <v>2.6047802091066891E-3</v>
          </cell>
          <cell r="CO17">
            <v>2.6047802091066887E-3</v>
          </cell>
          <cell r="CP17">
            <v>2.6047802091066891E-3</v>
          </cell>
          <cell r="CQ17">
            <v>2.6047802091066887E-3</v>
          </cell>
          <cell r="CR17">
            <v>2.6047802091066887E-3</v>
          </cell>
          <cell r="CS17">
            <v>2.6047802091066887E-3</v>
          </cell>
          <cell r="CT17">
            <v>2.6047802091066887E-3</v>
          </cell>
          <cell r="CU17">
            <v>2.6047802091066887E-3</v>
          </cell>
          <cell r="CV17">
            <v>2.6047802091066887E-3</v>
          </cell>
          <cell r="CW17">
            <v>2.6047802091066887E-3</v>
          </cell>
          <cell r="CX17">
            <v>2.6047802091066887E-3</v>
          </cell>
          <cell r="CY17">
            <v>2.6047802091066887E-3</v>
          </cell>
          <cell r="CZ17">
            <v>2.6047802091066887E-3</v>
          </cell>
          <cell r="DA17">
            <v>2.6047802091066887E-3</v>
          </cell>
          <cell r="DB17">
            <v>8.9374816266308402E-2</v>
          </cell>
          <cell r="DC17">
            <v>8.9374816266308402E-2</v>
          </cell>
          <cell r="DD17">
            <v>2.6043662782918825E-3</v>
          </cell>
          <cell r="DE17">
            <v>2.6043662782918825E-3</v>
          </cell>
          <cell r="DF17">
            <v>2.6047802091066887E-3</v>
          </cell>
          <cell r="DG17">
            <v>2.6047802091066887E-3</v>
          </cell>
          <cell r="DH17">
            <v>2.6047802091066887E-3</v>
          </cell>
          <cell r="DI17">
            <v>2.6047802091066887E-3</v>
          </cell>
          <cell r="DJ17">
            <v>2.6047802091066887E-3</v>
          </cell>
          <cell r="DK17">
            <v>4.4378733838922732E-3</v>
          </cell>
          <cell r="DL17">
            <v>2.6043662782918825E-3</v>
          </cell>
          <cell r="DM17">
            <v>2.6043662782918825E-3</v>
          </cell>
          <cell r="DN17">
            <v>2.6043662782918825E-3</v>
          </cell>
          <cell r="DO17">
            <v>2.6043662782918825E-3</v>
          </cell>
          <cell r="DP17">
            <v>5.4398268640857908E-2</v>
          </cell>
          <cell r="DQ17">
            <v>3.9141842718914542E-2</v>
          </cell>
          <cell r="DR17">
            <v>5.4398268640857908E-2</v>
          </cell>
          <cell r="DS17">
            <v>1.90703422359206E-2</v>
          </cell>
          <cell r="DT17">
            <v>1.90703422359206E-2</v>
          </cell>
          <cell r="DU17">
            <v>2.1754382123910822E-2</v>
          </cell>
          <cell r="DV17">
            <v>2.1754382123910822E-2</v>
          </cell>
          <cell r="DW17">
            <v>2.1754382123910822E-2</v>
          </cell>
          <cell r="DX17">
            <v>2.1754382123910822E-2</v>
          </cell>
          <cell r="ED17">
            <v>2.296277873340697E-2</v>
          </cell>
          <cell r="EE17">
            <v>2.296277873340697E-2</v>
          </cell>
          <cell r="EF17">
            <v>2.296277873340697E-2</v>
          </cell>
          <cell r="EG17">
            <v>2.296277873340697E-2</v>
          </cell>
          <cell r="EH17">
            <v>3.9141842718914542E-2</v>
          </cell>
          <cell r="EI17">
            <v>7.7847913863655013E-2</v>
          </cell>
          <cell r="EJ17">
            <v>3.3649789407388914E-2</v>
          </cell>
          <cell r="EK17">
            <v>7.7847913863655013E-2</v>
          </cell>
          <cell r="EL17">
            <v>5.8128531783568721E-2</v>
          </cell>
          <cell r="EM17">
            <v>5.8128531783568721E-2</v>
          </cell>
          <cell r="EN17">
            <v>5.8128531783568721E-2</v>
          </cell>
          <cell r="EO17">
            <v>5.8128531783568721E-2</v>
          </cell>
          <cell r="EP17">
            <v>5.8128531783568721E-2</v>
          </cell>
          <cell r="EQ17">
            <v>3.3649797534774137E-2</v>
          </cell>
          <cell r="ER17">
            <v>3.3649797534774137E-2</v>
          </cell>
          <cell r="ES17">
            <v>3.3649797534774137E-2</v>
          </cell>
          <cell r="ET17">
            <v>3.3649797534774137E-2</v>
          </cell>
          <cell r="EU17">
            <v>3.3649797534774137E-2</v>
          </cell>
          <cell r="EV17">
            <v>3.3649797534774137E-2</v>
          </cell>
          <cell r="EW17">
            <v>3.3649797534774137E-2</v>
          </cell>
          <cell r="EX17">
            <v>5.8128531783568721E-2</v>
          </cell>
          <cell r="EY17">
            <v>5.823543190346922E-2</v>
          </cell>
          <cell r="EZ17">
            <v>4.8478027514464207E-2</v>
          </cell>
          <cell r="FA17">
            <v>4.8478027514464207E-2</v>
          </cell>
          <cell r="FB17">
            <v>4.8478027514464207E-2</v>
          </cell>
          <cell r="FC17">
            <v>4.8478027514464207E-2</v>
          </cell>
          <cell r="FD17">
            <v>4.8478027514464207E-2</v>
          </cell>
          <cell r="FE17">
            <v>5.823543190346922E-2</v>
          </cell>
          <cell r="FF17">
            <v>4.7918131746638483E-2</v>
          </cell>
          <cell r="FG17">
            <v>4.7918131746638483E-2</v>
          </cell>
          <cell r="FH17">
            <v>4.4156838539006919E-2</v>
          </cell>
          <cell r="FI17">
            <v>0.10169527150696284</v>
          </cell>
          <cell r="FJ17">
            <v>4.4156838539006919E-2</v>
          </cell>
          <cell r="FK17">
            <v>4.4156838539006919E-2</v>
          </cell>
          <cell r="FL17">
            <v>3.5802298380578516E-2</v>
          </cell>
          <cell r="FM17">
            <v>8.6849443460205081E-2</v>
          </cell>
          <cell r="FN17">
            <v>3.5802298380578516E-2</v>
          </cell>
          <cell r="FO17">
            <v>3.5802298380578516E-2</v>
          </cell>
          <cell r="FP17">
            <v>8.6849443460205081E-2</v>
          </cell>
          <cell r="FQ17">
            <v>8.6849443460205081E-2</v>
          </cell>
          <cell r="FR17">
            <v>0.10169527150696284</v>
          </cell>
          <cell r="FS17">
            <v>0.10169527150696284</v>
          </cell>
          <cell r="FT17">
            <v>0.10169527150696284</v>
          </cell>
          <cell r="FU17">
            <v>8.6849443460205081E-2</v>
          </cell>
          <cell r="FV17">
            <v>8.6849443460205081E-2</v>
          </cell>
          <cell r="FW17">
            <v>8.6849443460205081E-2</v>
          </cell>
          <cell r="FX17">
            <v>0.10169527150696284</v>
          </cell>
          <cell r="FY17">
            <v>0.10169527150696284</v>
          </cell>
          <cell r="FZ17">
            <v>4.8478027514464207E-2</v>
          </cell>
          <cell r="GA17">
            <v>4.8478027514464207E-2</v>
          </cell>
          <cell r="GB17">
            <v>8.9374816266308402E-2</v>
          </cell>
          <cell r="GC17">
            <v>8.9374816266308402E-2</v>
          </cell>
          <cell r="GD17">
            <v>8.9374816266308402E-2</v>
          </cell>
          <cell r="GE17">
            <v>8.9374816266308402E-2</v>
          </cell>
          <cell r="GF17">
            <v>2.5677407675373017E-2</v>
          </cell>
          <cell r="GG17">
            <v>2.5677407675373017E-2</v>
          </cell>
          <cell r="GH17">
            <v>2.5677407675373017E-2</v>
          </cell>
          <cell r="GI17">
            <v>3.8974755539288315E-2</v>
          </cell>
          <cell r="GJ17">
            <v>3.8974755539288315E-2</v>
          </cell>
          <cell r="GK17">
            <v>4.3531691202452847E-3</v>
          </cell>
          <cell r="GL17">
            <v>4.3531691202452847E-3</v>
          </cell>
          <cell r="GM17">
            <v>4.3531691202452847E-3</v>
          </cell>
          <cell r="GN17">
            <v>4.3531691202452847E-3</v>
          </cell>
          <cell r="GO17">
            <v>1.884146455973117E-2</v>
          </cell>
          <cell r="GP17">
            <v>1.8841464559724765E-2</v>
          </cell>
          <cell r="GQ17">
            <v>8.9604680473291523E-2</v>
          </cell>
          <cell r="GR17">
            <v>3.9959298037424221E-3</v>
          </cell>
          <cell r="GS17">
            <v>3.9959298037424221E-3</v>
          </cell>
          <cell r="GT17">
            <v>4.4379139688564507E-3</v>
          </cell>
          <cell r="GV17">
            <v>4.4379139688564507E-3</v>
          </cell>
          <cell r="GX17">
            <v>4.4379133576650017E-3</v>
          </cell>
          <cell r="GY17">
            <v>4.435179868938848E-3</v>
          </cell>
          <cell r="GZ17">
            <v>1.6468537859583841E-4</v>
          </cell>
          <cell r="HA17">
            <v>3.9141842718914542E-2</v>
          </cell>
          <cell r="HB17">
            <v>7.7847913863655013E-2</v>
          </cell>
          <cell r="HC17">
            <v>0.14733132770221716</v>
          </cell>
          <cell r="HD17">
            <v>7.3505895096209861E-2</v>
          </cell>
          <cell r="HE17">
            <v>3.3649789407388914E-2</v>
          </cell>
          <cell r="HY17">
            <v>2.6047802091066891E-3</v>
          </cell>
          <cell r="HZ17">
            <v>2.6047802091066891E-3</v>
          </cell>
          <cell r="IA17">
            <v>2.6046476874275752E-3</v>
          </cell>
          <cell r="IB17">
            <v>2.6047801380942896E-3</v>
          </cell>
          <cell r="IC17">
            <v>2.6047802091066891E-3</v>
          </cell>
          <cell r="ID17">
            <v>2.6047802091066891E-3</v>
          </cell>
          <cell r="IE17">
            <v>2.6047802091066891E-3</v>
          </cell>
          <cell r="IF17">
            <v>2.6047802091066891E-3</v>
          </cell>
          <cell r="IG17">
            <v>2.6047802091066891E-3</v>
          </cell>
          <cell r="IH17">
            <v>2.6047802091066891E-3</v>
          </cell>
        </row>
        <row r="18">
          <cell r="G18">
            <v>7</v>
          </cell>
          <cell r="H18">
            <v>3.8801552062082481E-3</v>
          </cell>
          <cell r="I18">
            <v>7.6000000000000017E-3</v>
          </cell>
          <cell r="L18">
            <v>3.8752002380843917E-3</v>
          </cell>
          <cell r="M18">
            <v>7.4884111499858783E-3</v>
          </cell>
          <cell r="N18">
            <v>3.8752002380843917E-3</v>
          </cell>
          <cell r="O18">
            <v>2.3985277122008139E-2</v>
          </cell>
          <cell r="P18">
            <v>2.9602880245751416E-3</v>
          </cell>
          <cell r="R18">
            <v>7.4884111499858783E-3</v>
          </cell>
          <cell r="S18">
            <v>4.4211734533949228E-3</v>
          </cell>
          <cell r="T18">
            <v>3.0374608392933471E-2</v>
          </cell>
          <cell r="V18">
            <v>3.8773621123317737E-3</v>
          </cell>
          <cell r="W18">
            <v>8.2587138710798012E-3</v>
          </cell>
          <cell r="X18">
            <v>8.2587138710798012E-3</v>
          </cell>
          <cell r="Y18">
            <v>4.7383282538006975E-3</v>
          </cell>
          <cell r="Z18">
            <v>3.0145429896282879E-2</v>
          </cell>
          <cell r="AA18">
            <v>3.8773621123317742E-3</v>
          </cell>
          <cell r="AB18">
            <v>3.0271836552781491E-3</v>
          </cell>
          <cell r="AC18">
            <v>2.3980914321670904E-2</v>
          </cell>
          <cell r="AD18">
            <v>3.5187687325646108E-3</v>
          </cell>
          <cell r="AE18">
            <v>4.7383282538006975E-3</v>
          </cell>
          <cell r="AF18">
            <v>3.0271836552781491E-3</v>
          </cell>
          <cell r="AG18">
            <v>3.0145429896282879E-2</v>
          </cell>
          <cell r="AH18">
            <v>2.3980914321670904E-2</v>
          </cell>
          <cell r="AI18">
            <v>2.771183602022334E-2</v>
          </cell>
          <cell r="AJ18">
            <v>5.9695840336937693E-2</v>
          </cell>
          <cell r="AK18">
            <v>3.8386952037788996E-2</v>
          </cell>
          <cell r="AL18">
            <v>2.9408339748414745E-2</v>
          </cell>
          <cell r="AM18">
            <v>4.5124361988934476E-3</v>
          </cell>
          <cell r="AN18">
            <v>4.5124361988934476E-3</v>
          </cell>
          <cell r="AP18">
            <v>3.3804514218609333E-2</v>
          </cell>
          <cell r="AR18">
            <v>3.5682262808974179E-2</v>
          </cell>
          <cell r="AS18">
            <v>3.5682262808974179E-2</v>
          </cell>
          <cell r="AT18">
            <v>3.5682262808974179E-2</v>
          </cell>
          <cell r="AU18">
            <v>3.5682262808974179E-2</v>
          </cell>
          <cell r="AV18">
            <v>0.12673694931908866</v>
          </cell>
          <cell r="AW18">
            <v>6.6116278113501223E-2</v>
          </cell>
          <cell r="AX18">
            <v>2.3425348407826638E-3</v>
          </cell>
          <cell r="AY18">
            <v>0.12655271449948816</v>
          </cell>
          <cell r="AZ18">
            <v>0.12685553118142054</v>
          </cell>
          <cell r="BA18">
            <v>4.0858974545958382E-2</v>
          </cell>
          <cell r="BB18">
            <v>5.1694889032260953E-3</v>
          </cell>
          <cell r="BC18">
            <v>5.1694889032260953E-3</v>
          </cell>
          <cell r="BD18">
            <v>5.1694889032260953E-3</v>
          </cell>
          <cell r="BE18">
            <v>4.982946594852899E-3</v>
          </cell>
          <cell r="BF18">
            <v>3.8386952037789017E-2</v>
          </cell>
          <cell r="BH18">
            <v>4.9859425199805301E-3</v>
          </cell>
          <cell r="BI18">
            <v>2.0700027811945023E-4</v>
          </cell>
          <cell r="BJ18">
            <v>4.9859425199805301E-3</v>
          </cell>
          <cell r="BK18">
            <v>4.9859425199805301E-3</v>
          </cell>
          <cell r="BL18">
            <v>4.9859425199805301E-3</v>
          </cell>
          <cell r="BN18">
            <v>4.9859425199805301E-3</v>
          </cell>
          <cell r="BO18">
            <v>4.985942519980531E-3</v>
          </cell>
          <cell r="BQ18">
            <v>4.985942519980531E-3</v>
          </cell>
          <cell r="BR18">
            <v>2.9681235344494999E-4</v>
          </cell>
          <cell r="BS18">
            <v>4.9859432066468061E-3</v>
          </cell>
          <cell r="BT18">
            <v>4.9859432066468061E-3</v>
          </cell>
          <cell r="BU18">
            <v>4.9859432066468061E-3</v>
          </cell>
          <cell r="BV18">
            <v>4.9859432066468061E-3</v>
          </cell>
          <cell r="BW18">
            <v>4.9859432066468061E-3</v>
          </cell>
          <cell r="BX18">
            <v>4.9859432066468061E-3</v>
          </cell>
          <cell r="BY18">
            <v>4.9859432066468061E-3</v>
          </cell>
          <cell r="BZ18">
            <v>4.9859432066468061E-3</v>
          </cell>
          <cell r="CA18">
            <v>4.9859432066468061E-3</v>
          </cell>
          <cell r="CB18">
            <v>4.9859432066468061E-3</v>
          </cell>
          <cell r="CC18">
            <v>4.9859432066468061E-3</v>
          </cell>
          <cell r="CD18">
            <v>4.9859391467117035E-3</v>
          </cell>
          <cell r="CE18">
            <v>4.8517078854375915E-3</v>
          </cell>
          <cell r="CF18">
            <v>5.9695823039913359E-2</v>
          </cell>
          <cell r="CG18">
            <v>4.8517078854375915E-3</v>
          </cell>
          <cell r="CH18">
            <v>2.34287406068638E-3</v>
          </cell>
          <cell r="CI18">
            <v>0.12685548230631349</v>
          </cell>
          <cell r="CJ18">
            <v>2.3428519785520631E-3</v>
          </cell>
          <cell r="CK18">
            <v>2.3428519785520631E-3</v>
          </cell>
          <cell r="CL18">
            <v>2.3428519785520631E-3</v>
          </cell>
          <cell r="CM18">
            <v>2.3428519785520631E-3</v>
          </cell>
          <cell r="CN18">
            <v>2.3428519785520631E-3</v>
          </cell>
          <cell r="CO18">
            <v>2.3428519785520631E-3</v>
          </cell>
          <cell r="CP18">
            <v>2.3428519785520631E-3</v>
          </cell>
          <cell r="CQ18">
            <v>2.3428519785520631E-3</v>
          </cell>
          <cell r="CR18">
            <v>2.3428519785520631E-3</v>
          </cell>
          <cell r="CS18">
            <v>2.3428519785520631E-3</v>
          </cell>
          <cell r="CT18">
            <v>2.3428519785520631E-3</v>
          </cell>
          <cell r="CU18">
            <v>2.3428519785520631E-3</v>
          </cell>
          <cell r="CV18">
            <v>2.3428519785520631E-3</v>
          </cell>
          <cell r="CW18">
            <v>2.3428519785520631E-3</v>
          </cell>
          <cell r="CX18">
            <v>2.3428519785520631E-3</v>
          </cell>
          <cell r="CY18">
            <v>2.3428519785520631E-3</v>
          </cell>
          <cell r="CZ18">
            <v>2.3428519785520631E-3</v>
          </cell>
          <cell r="DA18">
            <v>2.3428519785520631E-3</v>
          </cell>
          <cell r="DB18">
            <v>0.12685548230631349</v>
          </cell>
          <cell r="DC18">
            <v>0.12685548230631349</v>
          </cell>
          <cell r="DD18">
            <v>2.3425348415236588E-3</v>
          </cell>
          <cell r="DE18">
            <v>2.3425348415236588E-3</v>
          </cell>
          <cell r="DF18">
            <v>2.3428519785520631E-3</v>
          </cell>
          <cell r="DG18">
            <v>2.3428519785520631E-3</v>
          </cell>
          <cell r="DH18">
            <v>2.3428519785520631E-3</v>
          </cell>
          <cell r="DI18">
            <v>2.3428519785520631E-3</v>
          </cell>
          <cell r="DJ18">
            <v>2.3428519785520631E-3</v>
          </cell>
          <cell r="DK18">
            <v>4.9859234335074571E-3</v>
          </cell>
          <cell r="DL18">
            <v>2.3425348415236588E-3</v>
          </cell>
          <cell r="DM18">
            <v>2.3425348415236588E-3</v>
          </cell>
          <cell r="DN18">
            <v>2.3425348415236588E-3</v>
          </cell>
          <cell r="DO18">
            <v>2.3425348415236588E-3</v>
          </cell>
          <cell r="DP18">
            <v>6.8953380516108762E-2</v>
          </cell>
          <cell r="DQ18">
            <v>6.4252647876892402E-2</v>
          </cell>
          <cell r="DR18">
            <v>6.8953380516108762E-2</v>
          </cell>
          <cell r="DS18">
            <v>2.9408339748414745E-2</v>
          </cell>
          <cell r="DT18">
            <v>2.9408339748414745E-2</v>
          </cell>
          <cell r="DU18">
            <v>3.3804514218609333E-2</v>
          </cell>
          <cell r="DV18">
            <v>3.3804514218609333E-2</v>
          </cell>
          <cell r="DW18">
            <v>3.3804514218609333E-2</v>
          </cell>
          <cell r="DX18">
            <v>3.3804514218609333E-2</v>
          </cell>
          <cell r="ED18">
            <v>3.5682262808974179E-2</v>
          </cell>
          <cell r="EE18">
            <v>3.5682262808974179E-2</v>
          </cell>
          <cell r="EF18">
            <v>3.5682262808974179E-2</v>
          </cell>
          <cell r="EG18">
            <v>3.5682262808974179E-2</v>
          </cell>
          <cell r="EH18">
            <v>6.4252647876892402E-2</v>
          </cell>
          <cell r="EI18">
            <v>9.4982133043769554E-2</v>
          </cell>
          <cell r="EJ18">
            <v>5.9892402422345482E-2</v>
          </cell>
          <cell r="EK18">
            <v>9.4982133043769554E-2</v>
          </cell>
          <cell r="EL18">
            <v>7.309391634435583E-2</v>
          </cell>
          <cell r="EM18">
            <v>7.309391634435583E-2</v>
          </cell>
          <cell r="EN18">
            <v>7.309391634435583E-2</v>
          </cell>
          <cell r="EO18">
            <v>7.309391634435583E-2</v>
          </cell>
          <cell r="EP18">
            <v>7.309391634435583E-2</v>
          </cell>
          <cell r="EQ18">
            <v>5.9892453750340788E-2</v>
          </cell>
          <cell r="ER18">
            <v>5.9892453750340788E-2</v>
          </cell>
          <cell r="ES18">
            <v>5.9892453750340788E-2</v>
          </cell>
          <cell r="ET18">
            <v>5.9892453750340788E-2</v>
          </cell>
          <cell r="EU18">
            <v>5.9892453750340788E-2</v>
          </cell>
          <cell r="EV18">
            <v>5.9892453750340788E-2</v>
          </cell>
          <cell r="EW18">
            <v>5.9892453750340788E-2</v>
          </cell>
          <cell r="EX18">
            <v>7.309391634435583E-2</v>
          </cell>
          <cell r="EY18">
            <v>7.2988918034927797E-2</v>
          </cell>
          <cell r="EZ18">
            <v>8.2572732966146756E-2</v>
          </cell>
          <cell r="FA18">
            <v>8.2572732966146756E-2</v>
          </cell>
          <cell r="FB18">
            <v>8.2572732966146756E-2</v>
          </cell>
          <cell r="FC18">
            <v>8.2572732966146756E-2</v>
          </cell>
          <cell r="FD18">
            <v>8.2572732966146756E-2</v>
          </cell>
          <cell r="FE18">
            <v>7.2988918034927797E-2</v>
          </cell>
          <cell r="FF18">
            <v>5.9963495797696519E-2</v>
          </cell>
          <cell r="FG18">
            <v>5.9963495797696519E-2</v>
          </cell>
          <cell r="FH18">
            <v>5.2960023429681112E-2</v>
          </cell>
          <cell r="FI18">
            <v>0.16009573530993876</v>
          </cell>
          <cell r="FJ18">
            <v>5.2960023429681112E-2</v>
          </cell>
          <cell r="FK18">
            <v>5.2960023429681112E-2</v>
          </cell>
          <cell r="FL18">
            <v>4.0859060102000688E-2</v>
          </cell>
          <cell r="FM18">
            <v>0.11479725644523833</v>
          </cell>
          <cell r="FN18">
            <v>4.0859060102000688E-2</v>
          </cell>
          <cell r="FO18">
            <v>4.0859060102000688E-2</v>
          </cell>
          <cell r="FP18">
            <v>0.11479725644523833</v>
          </cell>
          <cell r="FQ18">
            <v>0.11479725644523833</v>
          </cell>
          <cell r="FR18">
            <v>0.16009573530993876</v>
          </cell>
          <cell r="FS18">
            <v>0.16009573530993876</v>
          </cell>
          <cell r="FT18">
            <v>0.16009573530993876</v>
          </cell>
          <cell r="FU18">
            <v>0.11479725644523833</v>
          </cell>
          <cell r="FV18">
            <v>0.11479725644523833</v>
          </cell>
          <cell r="FW18">
            <v>0.11479725644523833</v>
          </cell>
          <cell r="FX18">
            <v>0.16009573530993876</v>
          </cell>
          <cell r="FY18">
            <v>0.16009573530993876</v>
          </cell>
          <cell r="FZ18">
            <v>8.2572732966146756E-2</v>
          </cell>
          <cell r="GA18">
            <v>8.2572732966146756E-2</v>
          </cell>
          <cell r="GB18">
            <v>0.12685548230631349</v>
          </cell>
          <cell r="GC18">
            <v>0.12685548230631349</v>
          </cell>
          <cell r="GD18">
            <v>0.12685548230631349</v>
          </cell>
          <cell r="GE18">
            <v>0.12685548230631349</v>
          </cell>
          <cell r="GF18">
            <v>3.8386952037789017E-2</v>
          </cell>
          <cell r="GG18">
            <v>3.8386952037789017E-2</v>
          </cell>
          <cell r="GH18">
            <v>3.8386952037789017E-2</v>
          </cell>
          <cell r="GI18">
            <v>5.9695823039913359E-2</v>
          </cell>
          <cell r="GJ18">
            <v>5.9695823039913359E-2</v>
          </cell>
          <cell r="GK18">
            <v>4.8517078854375915E-3</v>
          </cell>
          <cell r="GL18">
            <v>4.8517078854375915E-3</v>
          </cell>
          <cell r="GM18">
            <v>4.8517078854375915E-3</v>
          </cell>
          <cell r="GN18">
            <v>4.8517078854375915E-3</v>
          </cell>
          <cell r="GO18">
            <v>3.0374608392943106E-2</v>
          </cell>
          <cell r="GP18">
            <v>3.0374608392933471E-2</v>
          </cell>
          <cell r="GQ18">
            <v>0.12655288276763529</v>
          </cell>
          <cell r="GR18">
            <v>4.5124361988934476E-3</v>
          </cell>
          <cell r="GS18">
            <v>4.5124361988934476E-3</v>
          </cell>
          <cell r="GT18">
            <v>4.9859432066468061E-3</v>
          </cell>
          <cell r="GV18">
            <v>4.9859432066468061E-3</v>
          </cell>
          <cell r="GX18">
            <v>4.9859425199805301E-3</v>
          </cell>
          <cell r="GY18">
            <v>4.982946594852899E-3</v>
          </cell>
          <cell r="GZ18">
            <v>2.0700027811945023E-4</v>
          </cell>
          <cell r="HA18">
            <v>6.4252647876892402E-2</v>
          </cell>
          <cell r="HB18">
            <v>9.4982133043769554E-2</v>
          </cell>
          <cell r="HC18">
            <v>0.22301768684401263</v>
          </cell>
          <cell r="HD18">
            <v>0.11708320643458074</v>
          </cell>
          <cell r="HE18">
            <v>5.9892402422345482E-2</v>
          </cell>
          <cell r="HY18">
            <v>2.3428519785520636E-3</v>
          </cell>
          <cell r="HZ18">
            <v>2.3428519785520636E-3</v>
          </cell>
          <cell r="IA18">
            <v>2.3427572833595407E-3</v>
          </cell>
          <cell r="IB18">
            <v>2.3428519277597522E-3</v>
          </cell>
          <cell r="IC18">
            <v>2.3428519785520636E-3</v>
          </cell>
          <cell r="ID18">
            <v>2.3428519785520636E-3</v>
          </cell>
          <cell r="IE18">
            <v>2.3428519785520636E-3</v>
          </cell>
          <cell r="IF18">
            <v>2.3428519785520636E-3</v>
          </cell>
          <cell r="IG18">
            <v>2.3428519785520636E-3</v>
          </cell>
          <cell r="IH18">
            <v>2.3428519785520636E-3</v>
          </cell>
        </row>
        <row r="19">
          <cell r="G19">
            <v>8</v>
          </cell>
          <cell r="H19">
            <v>1.8900756030241208E-3</v>
          </cell>
          <cell r="I19">
            <v>3.5000000000000009E-3</v>
          </cell>
          <cell r="L19">
            <v>1.887661971644201E-3</v>
          </cell>
          <cell r="M19">
            <v>3.4486103980198119E-3</v>
          </cell>
          <cell r="N19">
            <v>1.887661971644201E-3</v>
          </cell>
          <cell r="O19">
            <v>1.8304139771201818E-2</v>
          </cell>
          <cell r="P19">
            <v>1.1400466448837582E-3</v>
          </cell>
          <cell r="R19">
            <v>3.4486103980198119E-3</v>
          </cell>
          <cell r="S19">
            <v>1.3824861610317412E-3</v>
          </cell>
          <cell r="T19">
            <v>1.883505635866356E-2</v>
          </cell>
          <cell r="V19">
            <v>1.8887150495636852E-3</v>
          </cell>
          <cell r="W19">
            <v>3.9630672548992916E-3</v>
          </cell>
          <cell r="X19">
            <v>3.9630672548992916E-3</v>
          </cell>
          <cell r="Y19">
            <v>1.5938387206069541E-3</v>
          </cell>
          <cell r="Z19">
            <v>1.8692883180275906E-2</v>
          </cell>
          <cell r="AA19">
            <v>1.8887150495636854E-3</v>
          </cell>
          <cell r="AB19">
            <v>1.1946531088259074E-3</v>
          </cell>
          <cell r="AC19">
            <v>1.8300693436422641E-2</v>
          </cell>
          <cell r="AD19">
            <v>1.3093328909953763E-3</v>
          </cell>
          <cell r="AE19">
            <v>1.5938387206069541E-3</v>
          </cell>
          <cell r="AF19">
            <v>1.1946531088259074E-3</v>
          </cell>
          <cell r="AG19">
            <v>1.8692883180275906E-2</v>
          </cell>
          <cell r="AH19">
            <v>1.8300693436422641E-2</v>
          </cell>
          <cell r="AI19">
            <v>1.8538056649733035E-2</v>
          </cell>
          <cell r="AJ19">
            <v>3.6856812718874976E-2</v>
          </cell>
          <cell r="AK19">
            <v>2.3388083163266581E-2</v>
          </cell>
          <cell r="AL19">
            <v>1.9422561643486293E-2</v>
          </cell>
          <cell r="AM19">
            <v>1.3530576455442853E-3</v>
          </cell>
          <cell r="AN19">
            <v>1.3530576455442853E-3</v>
          </cell>
          <cell r="AP19">
            <v>2.2579599258262605E-2</v>
          </cell>
          <cell r="AR19">
            <v>2.3833834429459522E-2</v>
          </cell>
          <cell r="AS19">
            <v>2.3833834429459522E-2</v>
          </cell>
          <cell r="AT19">
            <v>2.3833834429459522E-2</v>
          </cell>
          <cell r="AU19">
            <v>2.3833834429459522E-2</v>
          </cell>
          <cell r="AV19">
            <v>5.4088082144520225E-2</v>
          </cell>
          <cell r="AW19">
            <v>3.394597992440701E-2</v>
          </cell>
          <cell r="AX19">
            <v>3.4734663957403008E-4</v>
          </cell>
          <cell r="AY19">
            <v>5.2650125036070541E-2</v>
          </cell>
          <cell r="AZ19">
            <v>5.5013616374385843E-2</v>
          </cell>
          <cell r="BA19">
            <v>9.1649233166626563E-3</v>
          </cell>
          <cell r="BB19">
            <v>1.6566095405379151E-3</v>
          </cell>
          <cell r="BC19">
            <v>1.6566095405379151E-3</v>
          </cell>
          <cell r="BD19">
            <v>1.6566095405379151E-3</v>
          </cell>
          <cell r="BE19">
            <v>1.5345701410355162E-3</v>
          </cell>
          <cell r="BF19">
            <v>2.3388083163266592E-2</v>
          </cell>
          <cell r="BH19">
            <v>1.5355500700712631E-3</v>
          </cell>
          <cell r="BI19">
            <v>4.6998596667806844E-5</v>
          </cell>
          <cell r="BJ19">
            <v>1.5355500700712631E-3</v>
          </cell>
          <cell r="BK19">
            <v>1.5355500700712631E-3</v>
          </cell>
          <cell r="BL19">
            <v>1.5355500700712631E-3</v>
          </cell>
          <cell r="BN19">
            <v>1.5355500700712631E-3</v>
          </cell>
          <cell r="BO19">
            <v>1.5355500700712631E-3</v>
          </cell>
          <cell r="BQ19">
            <v>1.5355500700712631E-3</v>
          </cell>
          <cell r="BR19">
            <v>7.2407625300949908E-5</v>
          </cell>
          <cell r="BS19">
            <v>1.5355502815479183E-3</v>
          </cell>
          <cell r="BT19">
            <v>1.5355502815479183E-3</v>
          </cell>
          <cell r="BU19">
            <v>1.5355502815479183E-3</v>
          </cell>
          <cell r="BV19">
            <v>1.5355502815479183E-3</v>
          </cell>
          <cell r="BW19">
            <v>1.5355502815479183E-3</v>
          </cell>
          <cell r="BX19">
            <v>1.5355502815479183E-3</v>
          </cell>
          <cell r="BY19">
            <v>1.5355502815479183E-3</v>
          </cell>
          <cell r="BZ19">
            <v>1.5355502815479183E-3</v>
          </cell>
          <cell r="CA19">
            <v>1.5355502815479183E-3</v>
          </cell>
          <cell r="CB19">
            <v>1.5355502815479183E-3</v>
          </cell>
          <cell r="CC19">
            <v>1.5355502815479183E-3</v>
          </cell>
          <cell r="CD19">
            <v>1.5355564724808964E-3</v>
          </cell>
          <cell r="CE19">
            <v>1.4488955759849025E-3</v>
          </cell>
          <cell r="CF19">
            <v>3.6856744252238331E-2</v>
          </cell>
          <cell r="CG19">
            <v>1.4488955759849025E-3</v>
          </cell>
          <cell r="CH19">
            <v>3.4741541426801242E-4</v>
          </cell>
          <cell r="CI19">
            <v>5.5013518251822616E-2</v>
          </cell>
          <cell r="CJ19">
            <v>3.4742469128920702E-4</v>
          </cell>
          <cell r="CK19">
            <v>3.4742469128920702E-4</v>
          </cell>
          <cell r="CL19">
            <v>3.4742469128920702E-4</v>
          </cell>
          <cell r="CM19">
            <v>3.4742469128920702E-4</v>
          </cell>
          <cell r="CN19">
            <v>3.4742469128920702E-4</v>
          </cell>
          <cell r="CO19">
            <v>3.4742469128920702E-4</v>
          </cell>
          <cell r="CP19">
            <v>3.4742469128920702E-4</v>
          </cell>
          <cell r="CQ19">
            <v>3.4742469128920702E-4</v>
          </cell>
          <cell r="CR19">
            <v>3.4742469128920702E-4</v>
          </cell>
          <cell r="CS19">
            <v>3.4742469128920702E-4</v>
          </cell>
          <cell r="CT19">
            <v>3.4742469128920702E-4</v>
          </cell>
          <cell r="CU19">
            <v>3.4742469128920702E-4</v>
          </cell>
          <cell r="CV19">
            <v>3.4742469128920702E-4</v>
          </cell>
          <cell r="CW19">
            <v>3.4742469128920702E-4</v>
          </cell>
          <cell r="CX19">
            <v>3.4742469128920702E-4</v>
          </cell>
          <cell r="CY19">
            <v>3.4742469128920702E-4</v>
          </cell>
          <cell r="CZ19">
            <v>3.4742469128920702E-4</v>
          </cell>
          <cell r="DA19">
            <v>3.4742469128920702E-4</v>
          </cell>
          <cell r="DB19">
            <v>5.5013518251822616E-2</v>
          </cell>
          <cell r="DC19">
            <v>5.5013518251822616E-2</v>
          </cell>
          <cell r="DD19">
            <v>3.4734663872606429E-4</v>
          </cell>
          <cell r="DE19">
            <v>3.4734663872606429E-4</v>
          </cell>
          <cell r="DF19">
            <v>3.4742469128920702E-4</v>
          </cell>
          <cell r="DG19">
            <v>3.4742469128920702E-4</v>
          </cell>
          <cell r="DH19">
            <v>3.4742469128920702E-4</v>
          </cell>
          <cell r="DI19">
            <v>3.4742469128920702E-4</v>
          </cell>
          <cell r="DJ19">
            <v>3.4742469128920702E-4</v>
          </cell>
          <cell r="DK19">
            <v>1.5355804333058579E-3</v>
          </cell>
          <cell r="DL19">
            <v>3.4734663872606429E-4</v>
          </cell>
          <cell r="DM19">
            <v>3.4734663872606429E-4</v>
          </cell>
          <cell r="DN19">
            <v>3.4734663872606429E-4</v>
          </cell>
          <cell r="DO19">
            <v>3.4734663872606429E-4</v>
          </cell>
          <cell r="DP19">
            <v>2.1948371604373736E-2</v>
          </cell>
          <cell r="DQ19">
            <v>4.182694524016476E-2</v>
          </cell>
          <cell r="DR19">
            <v>2.1948371604373736E-2</v>
          </cell>
          <cell r="DS19">
            <v>1.9422561643486293E-2</v>
          </cell>
          <cell r="DT19">
            <v>1.9422561643486293E-2</v>
          </cell>
          <cell r="DU19">
            <v>2.2579599258262605E-2</v>
          </cell>
          <cell r="DV19">
            <v>2.2579599258262605E-2</v>
          </cell>
          <cell r="DW19">
            <v>2.2579599258262605E-2</v>
          </cell>
          <cell r="DX19">
            <v>2.2579599258262605E-2</v>
          </cell>
          <cell r="ED19">
            <v>2.3833834429459522E-2</v>
          </cell>
          <cell r="EE19">
            <v>2.3833834429459522E-2</v>
          </cell>
          <cell r="EF19">
            <v>2.3833834429459522E-2</v>
          </cell>
          <cell r="EG19">
            <v>2.3833834429459522E-2</v>
          </cell>
          <cell r="EH19">
            <v>4.182694524016476E-2</v>
          </cell>
          <cell r="EI19">
            <v>2.8888196711335284E-2</v>
          </cell>
          <cell r="EJ19">
            <v>4.3662840607561454E-2</v>
          </cell>
          <cell r="EK19">
            <v>2.8888196711335284E-2</v>
          </cell>
          <cell r="EL19">
            <v>2.3052327488029958E-2</v>
          </cell>
          <cell r="EM19">
            <v>2.3052327488029958E-2</v>
          </cell>
          <cell r="EN19">
            <v>2.3052327488029958E-2</v>
          </cell>
          <cell r="EO19">
            <v>2.3052327488029958E-2</v>
          </cell>
          <cell r="EP19">
            <v>2.3052327488029958E-2</v>
          </cell>
          <cell r="EQ19">
            <v>4.3663031632643123E-2</v>
          </cell>
          <cell r="ER19">
            <v>4.3663031632643123E-2</v>
          </cell>
          <cell r="ES19">
            <v>4.3663031632643123E-2</v>
          </cell>
          <cell r="ET19">
            <v>4.3663031632643123E-2</v>
          </cell>
          <cell r="EU19">
            <v>4.3663031632643123E-2</v>
          </cell>
          <cell r="EV19">
            <v>4.3663031632643123E-2</v>
          </cell>
          <cell r="EW19">
            <v>4.3663031632643123E-2</v>
          </cell>
          <cell r="EX19">
            <v>2.3052327488029958E-2</v>
          </cell>
          <cell r="EY19">
            <v>2.2669555760624561E-2</v>
          </cell>
          <cell r="EZ19">
            <v>5.7607388725164181E-2</v>
          </cell>
          <cell r="FA19">
            <v>5.7607388725164181E-2</v>
          </cell>
          <cell r="FB19">
            <v>5.7607388725164181E-2</v>
          </cell>
          <cell r="FC19">
            <v>5.7607388725164181E-2</v>
          </cell>
          <cell r="FD19">
            <v>5.7607388725164181E-2</v>
          </cell>
          <cell r="FE19">
            <v>2.2669555760624561E-2</v>
          </cell>
          <cell r="FF19">
            <v>1.861478569762821E-2</v>
          </cell>
          <cell r="FG19">
            <v>1.861478569762821E-2</v>
          </cell>
          <cell r="FH19">
            <v>1.3877333500530229E-2</v>
          </cell>
          <cell r="FI19">
            <v>8.634857161845938E-2</v>
          </cell>
          <cell r="FJ19">
            <v>1.3877333500530229E-2</v>
          </cell>
          <cell r="FK19">
            <v>1.3877333500530229E-2</v>
          </cell>
          <cell r="FL19">
            <v>9.1649249581161989E-3</v>
          </cell>
          <cell r="FM19">
            <v>3.7958251458126945E-2</v>
          </cell>
          <cell r="FN19">
            <v>9.1649249581161989E-3</v>
          </cell>
          <cell r="FO19">
            <v>9.1649249581161989E-3</v>
          </cell>
          <cell r="FP19">
            <v>3.7958251458126945E-2</v>
          </cell>
          <cell r="FQ19">
            <v>3.7958251458126945E-2</v>
          </cell>
          <cell r="FR19">
            <v>8.634857161845938E-2</v>
          </cell>
          <cell r="FS19">
            <v>8.634857161845938E-2</v>
          </cell>
          <cell r="FT19">
            <v>8.634857161845938E-2</v>
          </cell>
          <cell r="FU19">
            <v>3.7958251458126945E-2</v>
          </cell>
          <cell r="FV19">
            <v>3.7958251458126945E-2</v>
          </cell>
          <cell r="FW19">
            <v>3.7958251458126945E-2</v>
          </cell>
          <cell r="FX19">
            <v>8.634857161845938E-2</v>
          </cell>
          <cell r="FY19">
            <v>8.634857161845938E-2</v>
          </cell>
          <cell r="FZ19">
            <v>5.7607388725164181E-2</v>
          </cell>
          <cell r="GA19">
            <v>5.7607388725164181E-2</v>
          </cell>
          <cell r="GB19">
            <v>5.5013518251822616E-2</v>
          </cell>
          <cell r="GC19">
            <v>5.5013518251822616E-2</v>
          </cell>
          <cell r="GD19">
            <v>5.5013518251822616E-2</v>
          </cell>
          <cell r="GE19">
            <v>5.5013518251822616E-2</v>
          </cell>
          <cell r="GF19">
            <v>2.3388083163266592E-2</v>
          </cell>
          <cell r="GG19">
            <v>2.3388083163266592E-2</v>
          </cell>
          <cell r="GH19">
            <v>2.3388083163266592E-2</v>
          </cell>
          <cell r="GI19">
            <v>3.6856744252238331E-2</v>
          </cell>
          <cell r="GJ19">
            <v>3.6856744252238331E-2</v>
          </cell>
          <cell r="GK19">
            <v>1.4488955759849025E-3</v>
          </cell>
          <cell r="GL19">
            <v>1.4488955759849025E-3</v>
          </cell>
          <cell r="GM19">
            <v>1.4488955759849025E-3</v>
          </cell>
          <cell r="GN19">
            <v>1.4488955759849025E-3</v>
          </cell>
          <cell r="GO19">
            <v>1.8835056358668664E-2</v>
          </cell>
          <cell r="GP19">
            <v>1.883505635866356E-2</v>
          </cell>
          <cell r="GQ19">
            <v>5.2650135093321747E-2</v>
          </cell>
          <cell r="GR19">
            <v>1.3530576455442853E-3</v>
          </cell>
          <cell r="GS19">
            <v>1.3530576455442853E-3</v>
          </cell>
          <cell r="GT19">
            <v>1.5355502815479183E-3</v>
          </cell>
          <cell r="GV19">
            <v>1.5355502815479183E-3</v>
          </cell>
          <cell r="GX19">
            <v>1.5355500700712631E-3</v>
          </cell>
          <cell r="GY19">
            <v>1.5345701410355162E-3</v>
          </cell>
          <cell r="GZ19">
            <v>4.6998596667806844E-5</v>
          </cell>
          <cell r="HA19">
            <v>4.182694524016476E-2</v>
          </cell>
          <cell r="HB19">
            <v>2.8888196711335284E-2</v>
          </cell>
          <cell r="HC19">
            <v>9.9919672284982483E-2</v>
          </cell>
          <cell r="HD19">
            <v>6.3386168270831711E-2</v>
          </cell>
          <cell r="HE19">
            <v>4.3662840607561454E-2</v>
          </cell>
          <cell r="HY19">
            <v>3.4742469128920707E-4</v>
          </cell>
          <cell r="HZ19">
            <v>3.4742469128920707E-4</v>
          </cell>
          <cell r="IA19">
            <v>3.4740027644295765E-4</v>
          </cell>
          <cell r="IB19">
            <v>3.474246898779751E-4</v>
          </cell>
          <cell r="IC19">
            <v>3.4742469128920707E-4</v>
          </cell>
          <cell r="ID19">
            <v>3.4742469128920707E-4</v>
          </cell>
          <cell r="IE19">
            <v>3.4742469128920707E-4</v>
          </cell>
          <cell r="IF19">
            <v>3.4742469128920707E-4</v>
          </cell>
          <cell r="IG19">
            <v>3.4742469128920707E-4</v>
          </cell>
          <cell r="IH19">
            <v>3.4742469128920707E-4</v>
          </cell>
        </row>
        <row r="20">
          <cell r="G20">
            <v>9</v>
          </cell>
          <cell r="H20">
            <v>1.3900556022240888E-3</v>
          </cell>
          <cell r="I20">
            <v>2.9000000000000002E-3</v>
          </cell>
          <cell r="L20">
            <v>1.3882804976642535E-3</v>
          </cell>
          <cell r="M20">
            <v>2.8574200440735584E-3</v>
          </cell>
          <cell r="N20">
            <v>1.3882804976642535E-3</v>
          </cell>
          <cell r="O20">
            <v>1.5438416519453237E-2</v>
          </cell>
          <cell r="P20">
            <v>7.4829708259015171E-4</v>
          </cell>
          <cell r="R20">
            <v>2.8574200440735584E-3</v>
          </cell>
          <cell r="S20">
            <v>9.7791359610272422E-4</v>
          </cell>
          <cell r="T20">
            <v>1.6848873093107414E-2</v>
          </cell>
          <cell r="V20">
            <v>1.3890549835415494E-3</v>
          </cell>
          <cell r="W20">
            <v>3.324633738507045E-3</v>
          </cell>
          <cell r="X20">
            <v>3.324633738507045E-3</v>
          </cell>
          <cell r="Y20">
            <v>1.16977601520989E-3</v>
          </cell>
          <cell r="Z20">
            <v>1.6721677185404335E-2</v>
          </cell>
          <cell r="AA20">
            <v>1.3890549835415497E-3</v>
          </cell>
          <cell r="AB20">
            <v>7.9503244468226149E-4</v>
          </cell>
          <cell r="AC20">
            <v>1.5435474325744032E-2</v>
          </cell>
          <cell r="AD20">
            <v>9.0269041072410755E-4</v>
          </cell>
          <cell r="AE20">
            <v>1.16977601520989E-3</v>
          </cell>
          <cell r="AF20">
            <v>7.9503244468226149E-4</v>
          </cell>
          <cell r="AG20">
            <v>1.6721677185404335E-2</v>
          </cell>
          <cell r="AH20">
            <v>1.5435474325744032E-2</v>
          </cell>
          <cell r="AI20">
            <v>1.6213917027326285E-2</v>
          </cell>
          <cell r="AJ20">
            <v>3.0795376666012952E-2</v>
          </cell>
          <cell r="AK20">
            <v>1.9320886887417781E-2</v>
          </cell>
          <cell r="AL20">
            <v>1.6866009346226622E-2</v>
          </cell>
          <cell r="AM20">
            <v>8.9985417179788913E-4</v>
          </cell>
          <cell r="AN20">
            <v>8.9985417179788913E-4</v>
          </cell>
          <cell r="AP20">
            <v>1.9650370509771448E-2</v>
          </cell>
          <cell r="AR20">
            <v>2.0741895011092575E-2</v>
          </cell>
          <cell r="AS20">
            <v>2.0741895011092575E-2</v>
          </cell>
          <cell r="AT20">
            <v>2.0741895011092575E-2</v>
          </cell>
          <cell r="AU20">
            <v>2.0741895011092575E-2</v>
          </cell>
          <cell r="AV20">
            <v>3.7998926286398574E-2</v>
          </cell>
          <cell r="AW20">
            <v>2.650986560187622E-2</v>
          </cell>
          <cell r="AX20">
            <v>1.6049513248055832E-4</v>
          </cell>
          <cell r="AY20">
            <v>3.7805187507586019E-2</v>
          </cell>
          <cell r="AZ20">
            <v>3.8123625326717453E-2</v>
          </cell>
          <cell r="BA20">
            <v>5.3714977970317958E-3</v>
          </cell>
          <cell r="BB20">
            <v>1.1002455749415773E-3</v>
          </cell>
          <cell r="BC20">
            <v>1.1002455749415773E-3</v>
          </cell>
          <cell r="BD20">
            <v>1.1002455749415773E-3</v>
          </cell>
          <cell r="BE20">
            <v>9.9792227358949832E-4</v>
          </cell>
          <cell r="BF20">
            <v>1.9320886887417791E-2</v>
          </cell>
          <cell r="BH20">
            <v>9.9855166944339251E-4</v>
          </cell>
          <cell r="BI20">
            <v>3.285699032521296E-5</v>
          </cell>
          <cell r="BJ20">
            <v>9.9855166944339251E-4</v>
          </cell>
          <cell r="BK20">
            <v>9.9855166944339251E-4</v>
          </cell>
          <cell r="BL20">
            <v>9.9855166944339251E-4</v>
          </cell>
          <cell r="BN20">
            <v>9.9855166944339251E-4</v>
          </cell>
          <cell r="BO20">
            <v>9.9855166944339251E-4</v>
          </cell>
          <cell r="BQ20">
            <v>9.9855166944339251E-4</v>
          </cell>
          <cell r="BR20">
            <v>5.0640151970015852E-5</v>
          </cell>
          <cell r="BS20">
            <v>9.9855180696438342E-4</v>
          </cell>
          <cell r="BT20">
            <v>9.9855180696438342E-4</v>
          </cell>
          <cell r="BU20">
            <v>9.9855180696438342E-4</v>
          </cell>
          <cell r="BV20">
            <v>9.9855180696438342E-4</v>
          </cell>
          <cell r="BW20">
            <v>9.9855180696438342E-4</v>
          </cell>
          <cell r="BX20">
            <v>9.9855180696438342E-4</v>
          </cell>
          <cell r="BY20">
            <v>9.9855180696438342E-4</v>
          </cell>
          <cell r="BZ20">
            <v>9.9855180696438342E-4</v>
          </cell>
          <cell r="CA20">
            <v>9.9855180696438342E-4</v>
          </cell>
          <cell r="CB20">
            <v>9.9855180696438342E-4</v>
          </cell>
          <cell r="CC20">
            <v>9.9855180696438342E-4</v>
          </cell>
          <cell r="CD20">
            <v>9.9855635268472067E-4</v>
          </cell>
          <cell r="CE20">
            <v>9.2544968420952558E-4</v>
          </cell>
          <cell r="CF20">
            <v>3.0795321324810457E-2</v>
          </cell>
          <cell r="CG20">
            <v>9.2544968420952569E-4</v>
          </cell>
          <cell r="CH20">
            <v>1.6052348943567844E-4</v>
          </cell>
          <cell r="CI20">
            <v>3.8123562207689109E-2</v>
          </cell>
          <cell r="CJ20">
            <v>1.6052895139414208E-4</v>
          </cell>
          <cell r="CK20">
            <v>1.6052895139414208E-4</v>
          </cell>
          <cell r="CL20">
            <v>1.6052895139414208E-4</v>
          </cell>
          <cell r="CM20">
            <v>1.6052895139414208E-4</v>
          </cell>
          <cell r="CN20">
            <v>1.6052895139414208E-4</v>
          </cell>
          <cell r="CO20">
            <v>1.6052895139414208E-4</v>
          </cell>
          <cell r="CP20">
            <v>1.6052895139414208E-4</v>
          </cell>
          <cell r="CQ20">
            <v>1.6052895139414208E-4</v>
          </cell>
          <cell r="CR20">
            <v>1.6052895139414208E-4</v>
          </cell>
          <cell r="CS20">
            <v>1.6052895139414208E-4</v>
          </cell>
          <cell r="CT20">
            <v>1.6052895139414208E-4</v>
          </cell>
          <cell r="CU20">
            <v>1.6052895139414208E-4</v>
          </cell>
          <cell r="CV20">
            <v>1.6052895139414208E-4</v>
          </cell>
          <cell r="CW20">
            <v>1.6052895139414208E-4</v>
          </cell>
          <cell r="CX20">
            <v>1.6052895139414208E-4</v>
          </cell>
          <cell r="CY20">
            <v>1.6052895139414208E-4</v>
          </cell>
          <cell r="CZ20">
            <v>1.6052895139414208E-4</v>
          </cell>
          <cell r="DA20">
            <v>1.6052895139414208E-4</v>
          </cell>
          <cell r="DB20">
            <v>3.8123562207689109E-2</v>
          </cell>
          <cell r="DC20">
            <v>3.8123562207689109E-2</v>
          </cell>
          <cell r="DD20">
            <v>1.6049513231317151E-4</v>
          </cell>
          <cell r="DE20">
            <v>1.6049513231317151E-4</v>
          </cell>
          <cell r="DF20">
            <v>1.6052895139414208E-4</v>
          </cell>
          <cell r="DG20">
            <v>1.6052895139414208E-4</v>
          </cell>
          <cell r="DH20">
            <v>1.6052895139414208E-4</v>
          </cell>
          <cell r="DI20">
            <v>1.6052895139414208E-4</v>
          </cell>
          <cell r="DJ20">
            <v>1.6052895139414208E-4</v>
          </cell>
          <cell r="DK20">
            <v>9.9857394602803629E-4</v>
          </cell>
          <cell r="DL20">
            <v>1.6049513231317151E-4</v>
          </cell>
          <cell r="DM20">
            <v>1.6049513231317151E-4</v>
          </cell>
          <cell r="DN20">
            <v>1.6049513231317151E-4</v>
          </cell>
          <cell r="DO20">
            <v>1.6049513231317151E-4</v>
          </cell>
          <cell r="DP20">
            <v>1.4682580360685036E-2</v>
          </cell>
          <cell r="DQ20">
            <v>3.4278949429172124E-2</v>
          </cell>
          <cell r="DR20">
            <v>1.4682580360685036E-2</v>
          </cell>
          <cell r="DS20">
            <v>1.6866009346226622E-2</v>
          </cell>
          <cell r="DT20">
            <v>1.6866009346226622E-2</v>
          </cell>
          <cell r="DU20">
            <v>1.9650370509771448E-2</v>
          </cell>
          <cell r="DV20">
            <v>1.9650370509771448E-2</v>
          </cell>
          <cell r="DW20">
            <v>1.9650370509771448E-2</v>
          </cell>
          <cell r="DX20">
            <v>1.9650370509771448E-2</v>
          </cell>
          <cell r="ED20">
            <v>2.0741895011092575E-2</v>
          </cell>
          <cell r="EE20">
            <v>2.0741895011092575E-2</v>
          </cell>
          <cell r="EF20">
            <v>2.0741895011092575E-2</v>
          </cell>
          <cell r="EG20">
            <v>2.0741895011092575E-2</v>
          </cell>
          <cell r="EH20">
            <v>3.4278949429172124E-2</v>
          </cell>
          <cell r="EI20">
            <v>1.9285073576703695E-2</v>
          </cell>
          <cell r="EJ20">
            <v>3.640644940766951E-2</v>
          </cell>
          <cell r="EK20">
            <v>1.9285073576703695E-2</v>
          </cell>
          <cell r="EL20">
            <v>1.5414724094424778E-2</v>
          </cell>
          <cell r="EM20">
            <v>1.5414724094424778E-2</v>
          </cell>
          <cell r="EN20">
            <v>1.5414724094424778E-2</v>
          </cell>
          <cell r="EO20">
            <v>1.5414724094424778E-2</v>
          </cell>
          <cell r="EP20">
            <v>1.5414724094424778E-2</v>
          </cell>
          <cell r="EQ20">
            <v>3.6406628462397624E-2</v>
          </cell>
          <cell r="ER20">
            <v>3.6406628462397624E-2</v>
          </cell>
          <cell r="ES20">
            <v>3.6406628462397624E-2</v>
          </cell>
          <cell r="ET20">
            <v>3.6406628462397624E-2</v>
          </cell>
          <cell r="EU20">
            <v>3.6406628462397624E-2</v>
          </cell>
          <cell r="EV20">
            <v>3.6406628462397624E-2</v>
          </cell>
          <cell r="EW20">
            <v>3.6406628462397624E-2</v>
          </cell>
          <cell r="EX20">
            <v>1.5414724094424778E-2</v>
          </cell>
          <cell r="EY20">
            <v>1.5043681165831041E-2</v>
          </cell>
          <cell r="EZ20">
            <v>4.8910957491994429E-2</v>
          </cell>
          <cell r="FA20">
            <v>4.8910957491994429E-2</v>
          </cell>
          <cell r="FB20">
            <v>4.8910957491994429E-2</v>
          </cell>
          <cell r="FC20">
            <v>4.8910957491994429E-2</v>
          </cell>
          <cell r="FD20">
            <v>4.8910957491994429E-2</v>
          </cell>
          <cell r="FE20">
            <v>1.5043681165831041E-2</v>
          </cell>
          <cell r="FF20">
            <v>1.2353278363175889E-2</v>
          </cell>
          <cell r="FG20">
            <v>1.2353278363175889E-2</v>
          </cell>
          <cell r="FH20">
            <v>8.5791945502698558E-3</v>
          </cell>
          <cell r="FI20">
            <v>6.6313291972863578E-2</v>
          </cell>
          <cell r="FJ20">
            <v>8.5791945502698558E-3</v>
          </cell>
          <cell r="FK20">
            <v>8.5791945502698558E-3</v>
          </cell>
          <cell r="FL20">
            <v>5.3714981456207105E-3</v>
          </cell>
          <cell r="FM20">
            <v>2.4970870538885234E-2</v>
          </cell>
          <cell r="FN20">
            <v>5.3714981456207105E-3</v>
          </cell>
          <cell r="FO20">
            <v>5.3714981456207105E-3</v>
          </cell>
          <cell r="FP20">
            <v>2.4970870538885234E-2</v>
          </cell>
          <cell r="FQ20">
            <v>2.4970870538885234E-2</v>
          </cell>
          <cell r="FR20">
            <v>6.6313291972863578E-2</v>
          </cell>
          <cell r="FS20">
            <v>6.6313291972863578E-2</v>
          </cell>
          <cell r="FT20">
            <v>6.6313291972863578E-2</v>
          </cell>
          <cell r="FU20">
            <v>2.4970870538885234E-2</v>
          </cell>
          <cell r="FV20">
            <v>2.4970870538885234E-2</v>
          </cell>
          <cell r="FW20">
            <v>2.4970870538885234E-2</v>
          </cell>
          <cell r="FX20">
            <v>6.6313291972863578E-2</v>
          </cell>
          <cell r="FY20">
            <v>6.6313291972863578E-2</v>
          </cell>
          <cell r="FZ20">
            <v>4.8910957491994429E-2</v>
          </cell>
          <cell r="GA20">
            <v>4.8910957491994429E-2</v>
          </cell>
          <cell r="GB20">
            <v>3.8123562207689109E-2</v>
          </cell>
          <cell r="GC20">
            <v>3.8123562207689109E-2</v>
          </cell>
          <cell r="GD20">
            <v>3.8123562207689109E-2</v>
          </cell>
          <cell r="GE20">
            <v>3.8123562207689109E-2</v>
          </cell>
          <cell r="GF20">
            <v>1.9320886887417791E-2</v>
          </cell>
          <cell r="GG20">
            <v>1.9320886887417791E-2</v>
          </cell>
          <cell r="GH20">
            <v>1.9320886887417791E-2</v>
          </cell>
          <cell r="GI20">
            <v>3.0795321324810457E-2</v>
          </cell>
          <cell r="GJ20">
            <v>3.0795321324810457E-2</v>
          </cell>
          <cell r="GK20">
            <v>9.2544968420952558E-4</v>
          </cell>
          <cell r="GL20">
            <v>9.2544968420952558E-4</v>
          </cell>
          <cell r="GM20">
            <v>9.2544968420952558E-4</v>
          </cell>
          <cell r="GN20">
            <v>9.2544968420952558E-4</v>
          </cell>
          <cell r="GO20">
            <v>1.6848873093111703E-2</v>
          </cell>
          <cell r="GP20">
            <v>1.6848873093107414E-2</v>
          </cell>
          <cell r="GQ20">
            <v>3.7805196368034859E-2</v>
          </cell>
          <cell r="GR20">
            <v>8.9985417179788913E-4</v>
          </cell>
          <cell r="GS20">
            <v>8.9985417179788913E-4</v>
          </cell>
          <cell r="GT20">
            <v>9.9855180696438342E-4</v>
          </cell>
          <cell r="GV20">
            <v>9.9855180696438342E-4</v>
          </cell>
          <cell r="GX20">
            <v>9.9855166944339251E-4</v>
          </cell>
          <cell r="GY20">
            <v>9.9792227358949832E-4</v>
          </cell>
          <cell r="GZ20">
            <v>3.285699032521296E-5</v>
          </cell>
          <cell r="HA20">
            <v>3.4278949429172124E-2</v>
          </cell>
          <cell r="HB20">
            <v>1.9285073576703695E-2</v>
          </cell>
          <cell r="HC20">
            <v>7.4530839946792563E-2</v>
          </cell>
          <cell r="HD20">
            <v>4.9772645550339938E-2</v>
          </cell>
          <cell r="HE20">
            <v>3.640644940766951E-2</v>
          </cell>
          <cell r="HY20">
            <v>1.605289513941421E-4</v>
          </cell>
          <cell r="HZ20">
            <v>1.605289513941421E-4</v>
          </cell>
          <cell r="IA20">
            <v>1.6051874837408266E-4</v>
          </cell>
          <cell r="IB20">
            <v>1.605289517268117E-4</v>
          </cell>
          <cell r="IC20">
            <v>1.605289513941421E-4</v>
          </cell>
          <cell r="ID20">
            <v>1.605289513941421E-4</v>
          </cell>
          <cell r="IE20">
            <v>1.605289513941421E-4</v>
          </cell>
          <cell r="IF20">
            <v>1.605289513941421E-4</v>
          </cell>
          <cell r="IG20">
            <v>1.605289513941421E-4</v>
          </cell>
          <cell r="IH20">
            <v>1.605289513941421E-4</v>
          </cell>
        </row>
        <row r="21">
          <cell r="G21">
            <v>10</v>
          </cell>
          <cell r="H21">
            <v>2.2900916036641462E-3</v>
          </cell>
          <cell r="I21">
            <v>4.8000000000000004E-3</v>
          </cell>
          <cell r="L21">
            <v>2.2871671508281587E-3</v>
          </cell>
          <cell r="M21">
            <v>4.729522831570028E-3</v>
          </cell>
          <cell r="N21">
            <v>2.2871671508281587E-3</v>
          </cell>
          <cell r="O21">
            <v>3.6565753824060937E-2</v>
          </cell>
          <cell r="P21">
            <v>7.2513664093538368E-4</v>
          </cell>
          <cell r="R21">
            <v>4.729522831570028E-3</v>
          </cell>
          <cell r="S21">
            <v>8.0984203645430763E-4</v>
          </cell>
          <cell r="T21">
            <v>3.3885402831335405E-2</v>
          </cell>
          <cell r="V21">
            <v>2.2884431023814235E-3</v>
          </cell>
          <cell r="W21">
            <v>5.7004779651336742E-3</v>
          </cell>
          <cell r="X21">
            <v>5.7004779651336742E-3</v>
          </cell>
          <cell r="Y21">
            <v>1.2082152423758129E-3</v>
          </cell>
          <cell r="Z21">
            <v>3.3629486094532542E-2</v>
          </cell>
          <cell r="AA21">
            <v>2.2884431023814239E-3</v>
          </cell>
          <cell r="AB21">
            <v>8.3916965843059907E-4</v>
          </cell>
          <cell r="AC21">
            <v>3.6558359146886009E-2</v>
          </cell>
          <cell r="AD21">
            <v>9.4519068205570721E-4</v>
          </cell>
          <cell r="AE21">
            <v>1.2082152423758129E-3</v>
          </cell>
          <cell r="AF21">
            <v>8.3916965843059907E-4</v>
          </cell>
          <cell r="AG21">
            <v>3.3629486094532542E-2</v>
          </cell>
          <cell r="AH21">
            <v>3.6558359146886009E-2</v>
          </cell>
          <cell r="AI21">
            <v>3.4785730642493129E-2</v>
          </cell>
          <cell r="AJ21">
            <v>5.5843036699773231E-2</v>
          </cell>
          <cell r="AK21">
            <v>3.6770145446918971E-2</v>
          </cell>
          <cell r="AL21">
            <v>3.5554881743893256E-2</v>
          </cell>
          <cell r="AM21">
            <v>6.7925674092457629E-4</v>
          </cell>
          <cell r="AN21">
            <v>6.7925674092457629E-4</v>
          </cell>
          <cell r="AP21">
            <v>4.1614328892161788E-2</v>
          </cell>
          <cell r="AR21">
            <v>4.3925891392687814E-2</v>
          </cell>
          <cell r="AS21">
            <v>4.3925891392687814E-2</v>
          </cell>
          <cell r="AT21">
            <v>4.3925891392687814E-2</v>
          </cell>
          <cell r="AU21">
            <v>4.3925891392687814E-2</v>
          </cell>
          <cell r="AV21">
            <v>3.1839876944947124E-2</v>
          </cell>
          <cell r="AW21">
            <v>3.9886275610446706E-2</v>
          </cell>
          <cell r="AX21">
            <v>3.1473375510975079E-5</v>
          </cell>
          <cell r="AY21">
            <v>3.3666796192069699E-2</v>
          </cell>
          <cell r="AZ21">
            <v>3.0663989090937836E-2</v>
          </cell>
          <cell r="BA21">
            <v>1.8285389096706324E-3</v>
          </cell>
          <cell r="BB21">
            <v>9.8424137032264219E-4</v>
          </cell>
          <cell r="BC21">
            <v>9.8424137032264219E-4</v>
          </cell>
          <cell r="BD21">
            <v>9.8424137032264219E-4</v>
          </cell>
          <cell r="BE21">
            <v>7.8327523613510512E-4</v>
          </cell>
          <cell r="BF21">
            <v>3.6770145446918992E-2</v>
          </cell>
          <cell r="BH21">
            <v>7.8379007382254088E-4</v>
          </cell>
          <cell r="BI21">
            <v>1.9702187530573988E-5</v>
          </cell>
          <cell r="BJ21">
            <v>7.8379007382254088E-4</v>
          </cell>
          <cell r="BK21">
            <v>7.8379007382254088E-4</v>
          </cell>
          <cell r="BL21">
            <v>7.8379007382254088E-4</v>
          </cell>
          <cell r="BN21">
            <v>7.8379007382254088E-4</v>
          </cell>
          <cell r="BO21">
            <v>7.8379007382254088E-4</v>
          </cell>
          <cell r="BQ21">
            <v>7.8379007382254088E-4</v>
          </cell>
          <cell r="BR21">
            <v>3.2771894372390812E-5</v>
          </cell>
          <cell r="BS21">
            <v>7.8379018176646692E-4</v>
          </cell>
          <cell r="BT21">
            <v>7.8379018176646692E-4</v>
          </cell>
          <cell r="BU21">
            <v>7.8379018176646692E-4</v>
          </cell>
          <cell r="BV21">
            <v>7.8379018176646692E-4</v>
          </cell>
          <cell r="BW21">
            <v>7.8379018176646692E-4</v>
          </cell>
          <cell r="BX21">
            <v>7.8379018176646692E-4</v>
          </cell>
          <cell r="BY21">
            <v>7.8379018176646692E-4</v>
          </cell>
          <cell r="BZ21">
            <v>7.8379018176646692E-4</v>
          </cell>
          <cell r="CA21">
            <v>7.8379018176646692E-4</v>
          </cell>
          <cell r="CB21">
            <v>7.8379018176646692E-4</v>
          </cell>
          <cell r="CC21">
            <v>7.8379018176646692E-4</v>
          </cell>
          <cell r="CD21">
            <v>7.837917754731469E-4</v>
          </cell>
          <cell r="CE21">
            <v>6.4870343951068873E-4</v>
          </cell>
          <cell r="CF21">
            <v>5.5843001572656967E-2</v>
          </cell>
          <cell r="CG21">
            <v>6.4870343951068873E-4</v>
          </cell>
          <cell r="CH21">
            <v>3.148204556810818E-5</v>
          </cell>
          <cell r="CI21">
            <v>3.0663979449980061E-2</v>
          </cell>
          <cell r="CJ21">
            <v>3.1482772578380049E-5</v>
          </cell>
          <cell r="CK21">
            <v>3.1482772578380049E-5</v>
          </cell>
          <cell r="CL21">
            <v>3.1482772578380049E-5</v>
          </cell>
          <cell r="CM21">
            <v>3.1482772578380049E-5</v>
          </cell>
          <cell r="CN21">
            <v>3.1482772578380049E-5</v>
          </cell>
          <cell r="CO21">
            <v>3.1482772578380042E-5</v>
          </cell>
          <cell r="CP21">
            <v>3.1482772578380049E-5</v>
          </cell>
          <cell r="CQ21">
            <v>3.1482772578380042E-5</v>
          </cell>
          <cell r="CR21">
            <v>3.1482772578380042E-5</v>
          </cell>
          <cell r="CS21">
            <v>3.1482772578380042E-5</v>
          </cell>
          <cell r="CT21">
            <v>3.1482772578380042E-5</v>
          </cell>
          <cell r="CU21">
            <v>3.1482772578380042E-5</v>
          </cell>
          <cell r="CV21">
            <v>3.1482772578380042E-5</v>
          </cell>
          <cell r="CW21">
            <v>3.1482772578380042E-5</v>
          </cell>
          <cell r="CX21">
            <v>3.1482772578380042E-5</v>
          </cell>
          <cell r="CY21">
            <v>3.1482772578380042E-5</v>
          </cell>
          <cell r="CZ21">
            <v>3.1482772578380042E-5</v>
          </cell>
          <cell r="DA21">
            <v>3.1482772578380042E-5</v>
          </cell>
          <cell r="DB21">
            <v>3.0663979449980061E-2</v>
          </cell>
          <cell r="DC21">
            <v>3.0663979449980061E-2</v>
          </cell>
          <cell r="DD21">
            <v>3.1473375405695138E-5</v>
          </cell>
          <cell r="DE21">
            <v>3.1473375405695138E-5</v>
          </cell>
          <cell r="DF21">
            <v>3.1482772578380042E-5</v>
          </cell>
          <cell r="DG21">
            <v>3.1482772578380042E-5</v>
          </cell>
          <cell r="DH21">
            <v>3.1482772578380042E-5</v>
          </cell>
          <cell r="DI21">
            <v>3.1482772578380042E-5</v>
          </cell>
          <cell r="DJ21">
            <v>3.1482772578380042E-5</v>
          </cell>
          <cell r="DK21">
            <v>7.8379794361079847E-4</v>
          </cell>
          <cell r="DL21">
            <v>3.1473375405695138E-5</v>
          </cell>
          <cell r="DM21">
            <v>3.1473375405695138E-5</v>
          </cell>
          <cell r="DN21">
            <v>3.1473375405695138E-5</v>
          </cell>
          <cell r="DO21">
            <v>3.1473375405695138E-5</v>
          </cell>
          <cell r="DP21">
            <v>1.041789256532189E-2</v>
          </cell>
          <cell r="DQ21">
            <v>5.9243409006967583E-2</v>
          </cell>
          <cell r="DR21">
            <v>1.041789256532189E-2</v>
          </cell>
          <cell r="DS21">
            <v>3.5554881743893256E-2</v>
          </cell>
          <cell r="DT21">
            <v>3.5554881743893256E-2</v>
          </cell>
          <cell r="DU21">
            <v>4.1614328892161788E-2</v>
          </cell>
          <cell r="DV21">
            <v>4.1614328892161788E-2</v>
          </cell>
          <cell r="DW21">
            <v>4.1614328892161788E-2</v>
          </cell>
          <cell r="DX21">
            <v>4.1614328892161788E-2</v>
          </cell>
          <cell r="ED21">
            <v>4.3925891392687814E-2</v>
          </cell>
          <cell r="EE21">
            <v>4.3925891392687814E-2</v>
          </cell>
          <cell r="EF21">
            <v>4.3925891392687814E-2</v>
          </cell>
          <cell r="EG21">
            <v>4.3925891392687814E-2</v>
          </cell>
          <cell r="EH21">
            <v>5.9243409006967583E-2</v>
          </cell>
          <cell r="EI21">
            <v>1.3666129599832603E-2</v>
          </cell>
          <cell r="EJ21">
            <v>6.5710426735588134E-2</v>
          </cell>
          <cell r="EK21">
            <v>1.3666129599832603E-2</v>
          </cell>
          <cell r="EL21">
            <v>1.0934607371601516E-2</v>
          </cell>
          <cell r="EM21">
            <v>1.0934607371601516E-2</v>
          </cell>
          <cell r="EN21">
            <v>1.0934607371601516E-2</v>
          </cell>
          <cell r="EO21">
            <v>1.0934607371601516E-2</v>
          </cell>
          <cell r="EP21">
            <v>1.0934607371601516E-2</v>
          </cell>
          <cell r="EQ21">
            <v>6.5710637696344318E-2</v>
          </cell>
          <cell r="ER21">
            <v>6.5710637696344318E-2</v>
          </cell>
          <cell r="ES21">
            <v>6.5710637696344318E-2</v>
          </cell>
          <cell r="ET21">
            <v>6.5710637696344318E-2</v>
          </cell>
          <cell r="EU21">
            <v>6.5710637696344318E-2</v>
          </cell>
          <cell r="EV21">
            <v>6.5710637696344318E-2</v>
          </cell>
          <cell r="EW21">
            <v>6.5710637696344318E-2</v>
          </cell>
          <cell r="EX21">
            <v>1.0934607371601516E-2</v>
          </cell>
          <cell r="EY21">
            <v>1.0052682848485308E-2</v>
          </cell>
          <cell r="EZ21">
            <v>9.0551135241577554E-2</v>
          </cell>
          <cell r="FA21">
            <v>9.0551135241577554E-2</v>
          </cell>
          <cell r="FB21">
            <v>9.0551135241577554E-2</v>
          </cell>
          <cell r="FC21">
            <v>9.0551135241577554E-2</v>
          </cell>
          <cell r="FD21">
            <v>9.0551135241577554E-2</v>
          </cell>
          <cell r="FE21">
            <v>1.0052682848485308E-2</v>
          </cell>
          <cell r="FF21">
            <v>8.2696935711913198E-3</v>
          </cell>
          <cell r="FG21">
            <v>8.2696935711913198E-3</v>
          </cell>
          <cell r="FH21">
            <v>3.7866709860765934E-3</v>
          </cell>
          <cell r="FI21">
            <v>7.2365768724080404E-2</v>
          </cell>
          <cell r="FJ21">
            <v>3.7866709860765934E-3</v>
          </cell>
          <cell r="FK21">
            <v>3.7866709860765934E-3</v>
          </cell>
          <cell r="FL21">
            <v>1.8285423929092085E-3</v>
          </cell>
          <cell r="FM21">
            <v>1.3792920142549922E-2</v>
          </cell>
          <cell r="FN21">
            <v>1.8285423929092085E-3</v>
          </cell>
          <cell r="FO21">
            <v>1.8285423929092085E-3</v>
          </cell>
          <cell r="FP21">
            <v>1.3792920142549922E-2</v>
          </cell>
          <cell r="FQ21">
            <v>1.3792920142549922E-2</v>
          </cell>
          <cell r="FR21">
            <v>7.2365768724080404E-2</v>
          </cell>
          <cell r="FS21">
            <v>7.2365768724080404E-2</v>
          </cell>
          <cell r="FT21">
            <v>7.2365768724080404E-2</v>
          </cell>
          <cell r="FU21">
            <v>1.3792920142549922E-2</v>
          </cell>
          <cell r="FV21">
            <v>1.3792920142549922E-2</v>
          </cell>
          <cell r="FW21">
            <v>1.3792920142549922E-2</v>
          </cell>
          <cell r="FX21">
            <v>7.2365768724080404E-2</v>
          </cell>
          <cell r="FY21">
            <v>7.2365768724080404E-2</v>
          </cell>
          <cell r="FZ21">
            <v>9.0551135241577554E-2</v>
          </cell>
          <cell r="GA21">
            <v>9.0551135241577554E-2</v>
          </cell>
          <cell r="GB21">
            <v>3.0663979449980061E-2</v>
          </cell>
          <cell r="GC21">
            <v>3.0663979449980061E-2</v>
          </cell>
          <cell r="GD21">
            <v>3.0663979449980061E-2</v>
          </cell>
          <cell r="GE21">
            <v>3.0663979449980061E-2</v>
          </cell>
          <cell r="GF21">
            <v>3.6770145446918992E-2</v>
          </cell>
          <cell r="GG21">
            <v>3.6770145446918992E-2</v>
          </cell>
          <cell r="GH21">
            <v>3.6770145446918992E-2</v>
          </cell>
          <cell r="GI21">
            <v>5.5843001572656967E-2</v>
          </cell>
          <cell r="GJ21">
            <v>5.5843001572656967E-2</v>
          </cell>
          <cell r="GK21">
            <v>6.4870343951068873E-4</v>
          </cell>
          <cell r="GL21">
            <v>6.4870343951068873E-4</v>
          </cell>
          <cell r="GM21">
            <v>6.4870343951068873E-4</v>
          </cell>
          <cell r="GN21">
            <v>6.4870343951068873E-4</v>
          </cell>
          <cell r="GO21">
            <v>3.3885402831342303E-2</v>
          </cell>
          <cell r="GP21">
            <v>3.3885402831335405E-2</v>
          </cell>
          <cell r="GQ21">
            <v>3.366686163280961E-2</v>
          </cell>
          <cell r="GR21">
            <v>6.7925674092457629E-4</v>
          </cell>
          <cell r="GS21">
            <v>6.7925674092457629E-4</v>
          </cell>
          <cell r="GT21">
            <v>7.8379018176646692E-4</v>
          </cell>
          <cell r="GV21">
            <v>7.8379018176646692E-4</v>
          </cell>
          <cell r="GX21">
            <v>7.8379007382254088E-4</v>
          </cell>
          <cell r="GY21">
            <v>7.8327523613510512E-4</v>
          </cell>
          <cell r="GZ21">
            <v>1.9702187530573988E-5</v>
          </cell>
          <cell r="HA21">
            <v>5.9243409006967583E-2</v>
          </cell>
          <cell r="HB21">
            <v>1.3666129599832603E-2</v>
          </cell>
          <cell r="HC21">
            <v>7.5128589986201491E-2</v>
          </cell>
          <cell r="HD21">
            <v>6.9012381613586929E-2</v>
          </cell>
          <cell r="HE21">
            <v>6.5710426735588134E-2</v>
          </cell>
          <cell r="HY21">
            <v>3.1482772578380049E-5</v>
          </cell>
          <cell r="HZ21">
            <v>3.1482772578380049E-5</v>
          </cell>
          <cell r="IA21">
            <v>3.1479862290834298E-5</v>
          </cell>
          <cell r="IB21">
            <v>3.1482773045438868E-5</v>
          </cell>
          <cell r="IC21">
            <v>3.1482772578380049E-5</v>
          </cell>
          <cell r="ID21">
            <v>3.1482772578380049E-5</v>
          </cell>
          <cell r="IE21">
            <v>3.1482772578380049E-5</v>
          </cell>
          <cell r="IF21">
            <v>3.1482772578380049E-5</v>
          </cell>
          <cell r="IG21">
            <v>3.1482772578380049E-5</v>
          </cell>
          <cell r="IH21">
            <v>3.1482772578380049E-5</v>
          </cell>
        </row>
        <row r="22">
          <cell r="G22">
            <v>11</v>
          </cell>
          <cell r="I22">
            <v>8.0000000000000026E-4</v>
          </cell>
          <cell r="M22">
            <v>7.8825380526167141E-4</v>
          </cell>
          <cell r="R22">
            <v>7.8825380526167141E-4</v>
          </cell>
          <cell r="S22">
            <v>1.126612107185764E-4</v>
          </cell>
          <cell r="T22">
            <v>5.81302940701696E-3</v>
          </cell>
          <cell r="W22">
            <v>9.555320445770501E-4</v>
          </cell>
          <cell r="X22">
            <v>9.555320445770501E-4</v>
          </cell>
          <cell r="Y22">
            <v>1.8128618332799565E-4</v>
          </cell>
          <cell r="Z22">
            <v>5.7691238328380556E-3</v>
          </cell>
          <cell r="AD22">
            <v>5.2080684776264436E-5</v>
          </cell>
          <cell r="AE22">
            <v>1.8128618332799565E-4</v>
          </cell>
          <cell r="AG22">
            <v>5.7691238328380556E-3</v>
          </cell>
          <cell r="AI22">
            <v>3.49162055461695E-3</v>
          </cell>
          <cell r="AJ22">
            <v>3.3952848119991946E-3</v>
          </cell>
          <cell r="AK22">
            <v>2.5184051654328619E-3</v>
          </cell>
          <cell r="AL22">
            <v>3.4216228570893435E-3</v>
          </cell>
          <cell r="AM22">
            <v>5.4828286904132434E-5</v>
          </cell>
          <cell r="AN22">
            <v>5.4828286904132434E-5</v>
          </cell>
          <cell r="AP22">
            <v>4.0063963249063672E-3</v>
          </cell>
          <cell r="AR22">
            <v>4.2289407165484261E-3</v>
          </cell>
          <cell r="AS22">
            <v>4.2289407165484261E-3</v>
          </cell>
          <cell r="AT22">
            <v>4.2289407165484261E-3</v>
          </cell>
          <cell r="AU22">
            <v>4.2289407165484261E-3</v>
          </cell>
          <cell r="AV22">
            <v>1.9524427224097947E-3</v>
          </cell>
          <cell r="AW22">
            <v>3.4680466050010304E-3</v>
          </cell>
          <cell r="AX22">
            <v>1.4819908139581359E-6</v>
          </cell>
          <cell r="AY22">
            <v>2.7056343918087544E-3</v>
          </cell>
          <cell r="AZ22">
            <v>1.4676544991852854E-3</v>
          </cell>
          <cell r="BA22">
            <v>1.3815763972713216E-4</v>
          </cell>
          <cell r="BB22">
            <v>5.5885938728976995E-5</v>
          </cell>
          <cell r="BC22">
            <v>5.5885938728976995E-5</v>
          </cell>
          <cell r="BD22">
            <v>5.5885938728976995E-5</v>
          </cell>
          <cell r="BE22">
            <v>4.2056947059689709E-5</v>
          </cell>
          <cell r="BF22">
            <v>2.5184051654328632E-3</v>
          </cell>
          <cell r="BH22">
            <v>3.9258073442040233E-5</v>
          </cell>
          <cell r="BI22">
            <v>8.27447644643821E-4</v>
          </cell>
          <cell r="BJ22">
            <v>3.9258073442040233E-5</v>
          </cell>
          <cell r="BK22">
            <v>3.9258073442040233E-5</v>
          </cell>
          <cell r="BL22">
            <v>3.9258073442040233E-5</v>
          </cell>
          <cell r="BN22">
            <v>3.9258073442040233E-5</v>
          </cell>
          <cell r="BO22">
            <v>3.9258073442040233E-5</v>
          </cell>
          <cell r="BQ22">
            <v>3.9258073442040233E-5</v>
          </cell>
          <cell r="BR22">
            <v>1.187040746521004E-3</v>
          </cell>
          <cell r="BS22">
            <v>3.9258078848679995E-5</v>
          </cell>
          <cell r="BT22">
            <v>3.9258078848679995E-5</v>
          </cell>
          <cell r="BU22">
            <v>3.9258078848679995E-5</v>
          </cell>
          <cell r="BV22">
            <v>3.9258078848679995E-5</v>
          </cell>
          <cell r="BW22">
            <v>3.9258078848679995E-5</v>
          </cell>
          <cell r="BX22">
            <v>3.9258078848679995E-5</v>
          </cell>
          <cell r="BY22">
            <v>3.9258078848679995E-5</v>
          </cell>
          <cell r="BZ22">
            <v>3.9258078848679995E-5</v>
          </cell>
          <cell r="CA22">
            <v>3.9258078848679995E-5</v>
          </cell>
          <cell r="CB22">
            <v>3.9258078848679995E-5</v>
          </cell>
          <cell r="CC22">
            <v>3.9258078848679995E-5</v>
          </cell>
          <cell r="CD22">
            <v>3.9258199671290355E-5</v>
          </cell>
          <cell r="CE22">
            <v>3.1024154533452522E-5</v>
          </cell>
          <cell r="CF22">
            <v>3.3952845767353033E-3</v>
          </cell>
          <cell r="CG22">
            <v>3.1024154533452522E-5</v>
          </cell>
          <cell r="CH22">
            <v>1.4818904046044707E-6</v>
          </cell>
          <cell r="CI22">
            <v>1.4676548684131622E-3</v>
          </cell>
          <cell r="CJ22">
            <v>1.4819273031278988E-6</v>
          </cell>
          <cell r="CK22">
            <v>1.4819273031278988E-6</v>
          </cell>
          <cell r="CL22">
            <v>1.4819273031278988E-6</v>
          </cell>
          <cell r="CM22">
            <v>1.4819273031278988E-6</v>
          </cell>
          <cell r="CN22">
            <v>1.4819273031278988E-6</v>
          </cell>
          <cell r="CO22">
            <v>1.4819273031278986E-6</v>
          </cell>
          <cell r="CP22">
            <v>1.4819273031278988E-6</v>
          </cell>
          <cell r="CQ22">
            <v>1.4819273031278986E-6</v>
          </cell>
          <cell r="CR22">
            <v>1.4819273031278986E-6</v>
          </cell>
          <cell r="CS22">
            <v>1.4819273031278986E-6</v>
          </cell>
          <cell r="CT22">
            <v>1.4819273031278986E-6</v>
          </cell>
          <cell r="CU22">
            <v>1.4819273031278986E-6</v>
          </cell>
          <cell r="CV22">
            <v>1.4819273031278986E-6</v>
          </cell>
          <cell r="CW22">
            <v>1.4819273031278986E-6</v>
          </cell>
          <cell r="CX22">
            <v>1.4819273031278986E-6</v>
          </cell>
          <cell r="CY22">
            <v>1.4819273031278986E-6</v>
          </cell>
          <cell r="CZ22">
            <v>1.4819273031278986E-6</v>
          </cell>
          <cell r="DA22">
            <v>1.4819273031278986E-6</v>
          </cell>
          <cell r="DB22">
            <v>1.4676548684131622E-3</v>
          </cell>
          <cell r="DC22">
            <v>1.4676548684131622E-3</v>
          </cell>
          <cell r="DD22">
            <v>1.4819908413763574E-6</v>
          </cell>
          <cell r="DE22">
            <v>1.4819908413763574E-6</v>
          </cell>
          <cell r="DF22">
            <v>1.4819273031278986E-6</v>
          </cell>
          <cell r="DG22">
            <v>1.4819273031278986E-6</v>
          </cell>
          <cell r="DH22">
            <v>1.4819273031278986E-6</v>
          </cell>
          <cell r="DI22">
            <v>1.4819273031278986E-6</v>
          </cell>
          <cell r="DJ22">
            <v>1.4819273031278986E-6</v>
          </cell>
          <cell r="DK22">
            <v>3.9258667292152763E-5</v>
          </cell>
          <cell r="DL22">
            <v>1.4819908413763574E-6</v>
          </cell>
          <cell r="DM22">
            <v>1.4819908413763574E-6</v>
          </cell>
          <cell r="DN22">
            <v>1.4819908413763574E-6</v>
          </cell>
          <cell r="DO22">
            <v>1.4819908413763574E-6</v>
          </cell>
          <cell r="DP22">
            <v>8.2834141294131484E-4</v>
          </cell>
          <cell r="DQ22">
            <v>5.2020109508541384E-3</v>
          </cell>
          <cell r="DR22">
            <v>8.2834141294131484E-4</v>
          </cell>
          <cell r="DS22">
            <v>3.4216228570893435E-3</v>
          </cell>
          <cell r="DT22">
            <v>3.4216228570893435E-3</v>
          </cell>
          <cell r="DU22">
            <v>4.0063963249063672E-3</v>
          </cell>
          <cell r="DV22">
            <v>4.0063963249063672E-3</v>
          </cell>
          <cell r="DW22">
            <v>4.0063963249063672E-3</v>
          </cell>
          <cell r="DX22">
            <v>4.0063963249063672E-3</v>
          </cell>
          <cell r="ED22">
            <v>4.2289407165484261E-3</v>
          </cell>
          <cell r="EE22">
            <v>4.2289407165484261E-3</v>
          </cell>
          <cell r="EF22">
            <v>4.2289407165484261E-3</v>
          </cell>
          <cell r="EG22">
            <v>4.2289407165484261E-3</v>
          </cell>
          <cell r="EH22">
            <v>5.2020109508541384E-3</v>
          </cell>
          <cell r="EI22">
            <v>1.0921703244348992E-3</v>
          </cell>
          <cell r="EJ22">
            <v>5.7851614271130945E-3</v>
          </cell>
          <cell r="EK22">
            <v>1.0921703244348992E-3</v>
          </cell>
          <cell r="EL22">
            <v>8.7031011887164019E-4</v>
          </cell>
          <cell r="EM22">
            <v>8.7031011887164019E-4</v>
          </cell>
          <cell r="EN22">
            <v>8.7031011887164019E-4</v>
          </cell>
          <cell r="EO22">
            <v>8.7031011887164019E-4</v>
          </cell>
          <cell r="EP22">
            <v>8.7031011887164019E-4</v>
          </cell>
          <cell r="EQ22">
            <v>5.7851796177864892E-3</v>
          </cell>
          <cell r="ER22">
            <v>5.7851796177864892E-3</v>
          </cell>
          <cell r="ES22">
            <v>5.7851796177864892E-3</v>
          </cell>
          <cell r="ET22">
            <v>5.7851796177864892E-3</v>
          </cell>
          <cell r="EU22">
            <v>5.7851796177864892E-3</v>
          </cell>
          <cell r="EV22">
            <v>5.7851796177864892E-3</v>
          </cell>
          <cell r="EW22">
            <v>5.7851796177864892E-3</v>
          </cell>
          <cell r="EX22">
            <v>8.7031011887164019E-4</v>
          </cell>
          <cell r="EY22">
            <v>7.9114616395476291E-4</v>
          </cell>
          <cell r="EZ22">
            <v>8.0169072002940715E-3</v>
          </cell>
          <cell r="FA22">
            <v>8.0169072002940715E-3</v>
          </cell>
          <cell r="FB22">
            <v>8.0169072002940715E-3</v>
          </cell>
          <cell r="FC22">
            <v>8.0169072002940715E-3</v>
          </cell>
          <cell r="FD22">
            <v>8.0169072002940715E-3</v>
          </cell>
          <cell r="FE22">
            <v>7.9114616395476291E-4</v>
          </cell>
          <cell r="FF22">
            <v>6.5108564985926181E-4</v>
          </cell>
          <cell r="FG22">
            <v>6.5108564985926181E-4</v>
          </cell>
          <cell r="FH22">
            <v>2.889661688511531E-4</v>
          </cell>
          <cell r="FI22">
            <v>5.8284937552942149E-3</v>
          </cell>
          <cell r="FJ22">
            <v>2.889661688511531E-4</v>
          </cell>
          <cell r="FK22">
            <v>2.889661688511531E-4</v>
          </cell>
          <cell r="FL22">
            <v>1.3815787110847748E-4</v>
          </cell>
          <cell r="FM22">
            <v>1.0596129013192661E-3</v>
          </cell>
          <cell r="FN22">
            <v>1.3815787110847748E-4</v>
          </cell>
          <cell r="FO22">
            <v>1.3815787110847748E-4</v>
          </cell>
          <cell r="FP22">
            <v>1.0596129013192661E-3</v>
          </cell>
          <cell r="FQ22">
            <v>1.0596129013192661E-3</v>
          </cell>
          <cell r="FR22">
            <v>5.8284937552942149E-3</v>
          </cell>
          <cell r="FS22">
            <v>5.8284937552942149E-3</v>
          </cell>
          <cell r="FT22">
            <v>5.8284937552942149E-3</v>
          </cell>
          <cell r="FU22">
            <v>1.0596129013192661E-3</v>
          </cell>
          <cell r="FV22">
            <v>1.0596129013192661E-3</v>
          </cell>
          <cell r="FW22">
            <v>1.0596129013192661E-3</v>
          </cell>
          <cell r="FX22">
            <v>5.8284937552942149E-3</v>
          </cell>
          <cell r="FY22">
            <v>5.8284937552942149E-3</v>
          </cell>
          <cell r="FZ22">
            <v>8.0169072002940715E-3</v>
          </cell>
          <cell r="GA22">
            <v>8.0169072002940715E-3</v>
          </cell>
          <cell r="GB22">
            <v>1.4676548684131622E-3</v>
          </cell>
          <cell r="GC22">
            <v>1.4676548684131622E-3</v>
          </cell>
          <cell r="GD22">
            <v>1.4676548684131622E-3</v>
          </cell>
          <cell r="GE22">
            <v>1.4676548684131622E-3</v>
          </cell>
          <cell r="GF22">
            <v>2.5184051654328632E-3</v>
          </cell>
          <cell r="GG22">
            <v>2.5184051654328632E-3</v>
          </cell>
          <cell r="GH22">
            <v>2.5184051654328632E-3</v>
          </cell>
          <cell r="GI22">
            <v>3.3952845767353033E-3</v>
          </cell>
          <cell r="GJ22">
            <v>3.3952845767353033E-3</v>
          </cell>
          <cell r="GK22">
            <v>3.1024154533452522E-5</v>
          </cell>
          <cell r="GL22">
            <v>3.1024154533452522E-5</v>
          </cell>
          <cell r="GM22">
            <v>3.1024154533452522E-5</v>
          </cell>
          <cell r="GN22">
            <v>3.1024154533452522E-5</v>
          </cell>
          <cell r="GO22">
            <v>5.813029407018072E-3</v>
          </cell>
          <cell r="GP22">
            <v>5.81302940701696E-3</v>
          </cell>
          <cell r="GQ22">
            <v>2.705640057111193E-3</v>
          </cell>
          <cell r="GR22">
            <v>5.4828286904132434E-5</v>
          </cell>
          <cell r="GS22">
            <v>5.4828286904132434E-5</v>
          </cell>
          <cell r="GT22">
            <v>3.9258078848679995E-5</v>
          </cell>
          <cell r="GV22">
            <v>3.9258078848679995E-5</v>
          </cell>
          <cell r="GX22">
            <v>3.9258073442040233E-5</v>
          </cell>
          <cell r="GY22">
            <v>4.2056947059689709E-5</v>
          </cell>
          <cell r="GZ22">
            <v>8.27447644643821E-4</v>
          </cell>
          <cell r="HA22">
            <v>5.2020109508541384E-3</v>
          </cell>
          <cell r="HB22">
            <v>1.0921703244348992E-3</v>
          </cell>
          <cell r="HC22">
            <v>5.9988941835557455E-3</v>
          </cell>
          <cell r="HD22">
            <v>5.8600949251789705E-3</v>
          </cell>
          <cell r="HE22">
            <v>5.7851614271130945E-3</v>
          </cell>
          <cell r="HY22">
            <v>1.4819273031278988E-6</v>
          </cell>
          <cell r="HZ22">
            <v>1.4819273031278988E-6</v>
          </cell>
          <cell r="IA22">
            <v>1.4820088719624063E-6</v>
          </cell>
          <cell r="IB22">
            <v>1.4819276899439806E-6</v>
          </cell>
          <cell r="IC22">
            <v>1.4819273031278988E-6</v>
          </cell>
          <cell r="ID22">
            <v>1.4819273031278988E-6</v>
          </cell>
          <cell r="IE22">
            <v>1.4819273031278988E-6</v>
          </cell>
          <cell r="IF22">
            <v>1.4819273031278988E-6</v>
          </cell>
          <cell r="IG22">
            <v>1.4819273031278988E-6</v>
          </cell>
          <cell r="IH22">
            <v>1.4819273031278988E-6</v>
          </cell>
        </row>
        <row r="23">
          <cell r="G23">
            <v>12</v>
          </cell>
          <cell r="I23">
            <v>1.2200000000000004E-2</v>
          </cell>
          <cell r="M23">
            <v>1.202087053024049E-2</v>
          </cell>
          <cell r="R23">
            <v>1.202087053024049E-2</v>
          </cell>
          <cell r="S23">
            <v>9.621822750285581E-4</v>
          </cell>
          <cell r="T23">
            <v>9.4254226221561779E-2</v>
          </cell>
          <cell r="W23">
            <v>1.4756579437765765E-2</v>
          </cell>
          <cell r="X23">
            <v>1.4756579437765765E-2</v>
          </cell>
          <cell r="Y23">
            <v>2.0842450393743777E-3</v>
          </cell>
          <cell r="Z23">
            <v>9.3542205362567923E-2</v>
          </cell>
          <cell r="AD23">
            <v>5.9877099787442457E-4</v>
          </cell>
          <cell r="AE23">
            <v>2.0842450393743777E-3</v>
          </cell>
          <cell r="AG23">
            <v>9.3542205362567923E-2</v>
          </cell>
          <cell r="AI23">
            <v>5.6614123120229162E-2</v>
          </cell>
          <cell r="AJ23">
            <v>5.1506364271957469E-2</v>
          </cell>
          <cell r="AK23">
            <v>4.017354793516964E-2</v>
          </cell>
          <cell r="AL23">
            <v>5.5327138273702559E-2</v>
          </cell>
          <cell r="AM23">
            <v>3.931755617423962E-4</v>
          </cell>
          <cell r="AN23">
            <v>3.931755617423962E-4</v>
          </cell>
          <cell r="AP23">
            <v>6.485973967230288E-2</v>
          </cell>
          <cell r="AR23">
            <v>6.8462521358603604E-2</v>
          </cell>
          <cell r="AS23">
            <v>6.8462521358603604E-2</v>
          </cell>
          <cell r="AT23">
            <v>6.8462521358603604E-2</v>
          </cell>
          <cell r="AU23">
            <v>6.8462521358603604E-2</v>
          </cell>
          <cell r="AV23">
            <v>1.5741603594966545E-2</v>
          </cell>
          <cell r="AW23">
            <v>5.084114150893479E-2</v>
          </cell>
          <cell r="AX23">
            <v>3.1212300595837969E-6</v>
          </cell>
          <cell r="AY23">
            <v>2.1801554782353766E-2</v>
          </cell>
          <cell r="AZ23">
            <v>1.1841144935744992E-2</v>
          </cell>
          <cell r="BA23">
            <v>3.8154523245424206E-4</v>
          </cell>
          <cell r="BB23">
            <v>5.8916797226823319E-4</v>
          </cell>
          <cell r="BC23">
            <v>5.8916797226823319E-4</v>
          </cell>
          <cell r="BD23">
            <v>5.8916797226823319E-4</v>
          </cell>
          <cell r="BE23">
            <v>3.6687039391649501E-4</v>
          </cell>
          <cell r="BF23">
            <v>4.0173547935169661E-2</v>
          </cell>
          <cell r="BH23">
            <v>3.6711996966851725E-4</v>
          </cell>
          <cell r="BI23">
            <v>6.7616389469133245E-6</v>
          </cell>
          <cell r="BJ23">
            <v>3.6711996966851725E-4</v>
          </cell>
          <cell r="BK23">
            <v>3.6711996966851725E-4</v>
          </cell>
          <cell r="BL23">
            <v>3.6711996966851725E-4</v>
          </cell>
          <cell r="BN23">
            <v>3.6711996966851725E-4</v>
          </cell>
          <cell r="BO23">
            <v>3.6711996966851725E-4</v>
          </cell>
          <cell r="BQ23">
            <v>3.6711996966851725E-4</v>
          </cell>
          <cell r="BR23">
            <v>1.2191413768759587E-5</v>
          </cell>
          <cell r="BS23">
            <v>3.6712002022844671E-4</v>
          </cell>
          <cell r="BT23">
            <v>3.6712002022844671E-4</v>
          </cell>
          <cell r="BU23">
            <v>3.6712002022844671E-4</v>
          </cell>
          <cell r="BV23">
            <v>3.6712002022844671E-4</v>
          </cell>
          <cell r="BW23">
            <v>3.6712002022844671E-4</v>
          </cell>
          <cell r="BX23">
            <v>3.6712002022844671E-4</v>
          </cell>
          <cell r="BY23">
            <v>3.6712002022844671E-4</v>
          </cell>
          <cell r="BZ23">
            <v>3.6712002022844671E-4</v>
          </cell>
          <cell r="CA23">
            <v>3.6712002022844671E-4</v>
          </cell>
          <cell r="CB23">
            <v>3.6712002022844671E-4</v>
          </cell>
          <cell r="CC23">
            <v>3.6712002022844671E-4</v>
          </cell>
          <cell r="CD23">
            <v>3.6712024660682027E-4</v>
          </cell>
          <cell r="CE23">
            <v>2.4164959491748052E-4</v>
          </cell>
          <cell r="CF23">
            <v>5.1506360992548059E-2</v>
          </cell>
          <cell r="CG23">
            <v>2.4164959491748052E-4</v>
          </cell>
          <cell r="CH23">
            <v>3.1224073010435105E-6</v>
          </cell>
          <cell r="CI23">
            <v>1.1841149292386409E-2</v>
          </cell>
          <cell r="CJ23">
            <v>3.122455797186173E-6</v>
          </cell>
          <cell r="CK23">
            <v>3.122455797186173E-6</v>
          </cell>
          <cell r="CL23">
            <v>3.122455797186173E-6</v>
          </cell>
          <cell r="CM23">
            <v>3.122455797186173E-6</v>
          </cell>
          <cell r="CN23">
            <v>3.122455797186173E-6</v>
          </cell>
          <cell r="CO23">
            <v>3.122455797186173E-6</v>
          </cell>
          <cell r="CP23">
            <v>3.122455797186173E-6</v>
          </cell>
          <cell r="CQ23">
            <v>3.122455797186173E-6</v>
          </cell>
          <cell r="CR23">
            <v>3.122455797186173E-6</v>
          </cell>
          <cell r="CS23">
            <v>3.122455797186173E-6</v>
          </cell>
          <cell r="CT23">
            <v>3.122455797186173E-6</v>
          </cell>
          <cell r="CU23">
            <v>3.122455797186173E-6</v>
          </cell>
          <cell r="CV23">
            <v>3.122455797186173E-6</v>
          </cell>
          <cell r="CW23">
            <v>3.122455797186173E-6</v>
          </cell>
          <cell r="CX23">
            <v>3.122455797186173E-6</v>
          </cell>
          <cell r="CY23">
            <v>3.122455797186173E-6</v>
          </cell>
          <cell r="CZ23">
            <v>3.122455797186173E-6</v>
          </cell>
          <cell r="DA23">
            <v>3.122455797186173E-6</v>
          </cell>
          <cell r="DB23">
            <v>1.1841149292386409E-2</v>
          </cell>
          <cell r="DC23">
            <v>1.1841149292386409E-2</v>
          </cell>
          <cell r="DD23">
            <v>3.1212300419654883E-6</v>
          </cell>
          <cell r="DE23">
            <v>3.1212300419654883E-6</v>
          </cell>
          <cell r="DF23">
            <v>3.122455797186173E-6</v>
          </cell>
          <cell r="DG23">
            <v>3.122455797186173E-6</v>
          </cell>
          <cell r="DH23">
            <v>3.122455797186173E-6</v>
          </cell>
          <cell r="DI23">
            <v>3.122455797186173E-6</v>
          </cell>
          <cell r="DJ23">
            <v>3.122455797186173E-6</v>
          </cell>
          <cell r="DK23">
            <v>3.6712112276112574E-4</v>
          </cell>
          <cell r="DL23">
            <v>3.1212300419654883E-6</v>
          </cell>
          <cell r="DM23">
            <v>3.1212300419654883E-6</v>
          </cell>
          <cell r="DN23">
            <v>3.1212300419654883E-6</v>
          </cell>
          <cell r="DO23">
            <v>3.1212300419654883E-6</v>
          </cell>
          <cell r="DP23">
            <v>6.0120995138522558E-3</v>
          </cell>
          <cell r="DQ23">
            <v>8.0288354293166914E-2</v>
          </cell>
          <cell r="DR23">
            <v>6.0120995138522558E-3</v>
          </cell>
          <cell r="DS23">
            <v>5.5327138273702559E-2</v>
          </cell>
          <cell r="DT23">
            <v>5.5327138273702559E-2</v>
          </cell>
          <cell r="DU23">
            <v>6.485973967230288E-2</v>
          </cell>
          <cell r="DV23">
            <v>6.485973967230288E-2</v>
          </cell>
          <cell r="DW23">
            <v>6.485973967230288E-2</v>
          </cell>
          <cell r="DX23">
            <v>6.485973967230288E-2</v>
          </cell>
          <cell r="ED23">
            <v>6.8462521358603604E-2</v>
          </cell>
          <cell r="EE23">
            <v>6.8462521358603604E-2</v>
          </cell>
          <cell r="EF23">
            <v>6.8462521358603604E-2</v>
          </cell>
          <cell r="EG23">
            <v>6.8462521358603604E-2</v>
          </cell>
          <cell r="EH23">
            <v>8.0288354293166914E-2</v>
          </cell>
          <cell r="EI23">
            <v>7.9826085983676683E-3</v>
          </cell>
          <cell r="EJ23">
            <v>9.0547907855203169E-2</v>
          </cell>
          <cell r="EK23">
            <v>7.9826085983676683E-3</v>
          </cell>
          <cell r="EL23">
            <v>6.3255591564398842E-3</v>
          </cell>
          <cell r="EM23">
            <v>6.3255591564398842E-3</v>
          </cell>
          <cell r="EN23">
            <v>6.3255591564398842E-3</v>
          </cell>
          <cell r="EO23">
            <v>6.3255591564398842E-3</v>
          </cell>
          <cell r="EP23">
            <v>6.3255591564398842E-3</v>
          </cell>
          <cell r="EQ23">
            <v>9.0548019659779502E-2</v>
          </cell>
          <cell r="ER23">
            <v>9.0548019659779502E-2</v>
          </cell>
          <cell r="ES23">
            <v>9.0548019659779502E-2</v>
          </cell>
          <cell r="ET23">
            <v>9.0548019659779502E-2</v>
          </cell>
          <cell r="EU23">
            <v>9.0548019659779502E-2</v>
          </cell>
          <cell r="EV23">
            <v>9.0548019659779502E-2</v>
          </cell>
          <cell r="EW23">
            <v>9.0548019659779502E-2</v>
          </cell>
          <cell r="EX23">
            <v>6.3255591564398842E-3</v>
          </cell>
          <cell r="EY23">
            <v>5.0573244103571131E-3</v>
          </cell>
          <cell r="EZ23">
            <v>0.12081658912620769</v>
          </cell>
          <cell r="FA23">
            <v>0.12081658912620769</v>
          </cell>
          <cell r="FB23">
            <v>0.12081658912620769</v>
          </cell>
          <cell r="FC23">
            <v>0.12081658912620769</v>
          </cell>
          <cell r="FD23">
            <v>0.12081658912620769</v>
          </cell>
          <cell r="FE23">
            <v>5.0573244103571131E-3</v>
          </cell>
          <cell r="FF23">
            <v>4.1701218774353203E-3</v>
          </cell>
          <cell r="FG23">
            <v>4.1701218774353203E-3</v>
          </cell>
          <cell r="FH23">
            <v>1.0673497747566599E-3</v>
          </cell>
          <cell r="FI23">
            <v>4.8532047364029662E-2</v>
          </cell>
          <cell r="FJ23">
            <v>1.0673497747566599E-3</v>
          </cell>
          <cell r="FK23">
            <v>1.0673497747566599E-3</v>
          </cell>
          <cell r="FL23">
            <v>3.8154641810814513E-4</v>
          </cell>
          <cell r="FM23">
            <v>4.5718791927509021E-3</v>
          </cell>
          <cell r="FN23">
            <v>3.8154641810814513E-4</v>
          </cell>
          <cell r="FO23">
            <v>3.8154641810814513E-4</v>
          </cell>
          <cell r="FP23">
            <v>4.5718791927509021E-3</v>
          </cell>
          <cell r="FQ23">
            <v>4.5718791927509021E-3</v>
          </cell>
          <cell r="FR23">
            <v>4.8532047364029662E-2</v>
          </cell>
          <cell r="FS23">
            <v>4.8532047364029662E-2</v>
          </cell>
          <cell r="FT23">
            <v>4.8532047364029662E-2</v>
          </cell>
          <cell r="FU23">
            <v>4.5718791927509021E-3</v>
          </cell>
          <cell r="FV23">
            <v>4.5718791927509021E-3</v>
          </cell>
          <cell r="FW23">
            <v>4.5718791927509021E-3</v>
          </cell>
          <cell r="FX23">
            <v>4.8532047364029662E-2</v>
          </cell>
          <cell r="FY23">
            <v>4.8532047364029662E-2</v>
          </cell>
          <cell r="FZ23">
            <v>0.12081658912620769</v>
          </cell>
          <cell r="GA23">
            <v>0.12081658912620769</v>
          </cell>
          <cell r="GB23">
            <v>1.1841149292386409E-2</v>
          </cell>
          <cell r="GC23">
            <v>1.1841149292386409E-2</v>
          </cell>
          <cell r="GD23">
            <v>1.1841149292386409E-2</v>
          </cell>
          <cell r="GE23">
            <v>1.1841149292386409E-2</v>
          </cell>
          <cell r="GF23">
            <v>4.0173547935169661E-2</v>
          </cell>
          <cell r="GG23">
            <v>4.0173547935169661E-2</v>
          </cell>
          <cell r="GH23">
            <v>4.0173547935169661E-2</v>
          </cell>
          <cell r="GI23">
            <v>5.1506360992548059E-2</v>
          </cell>
          <cell r="GJ23">
            <v>5.1506360992548059E-2</v>
          </cell>
          <cell r="GK23">
            <v>2.4164959491748052E-4</v>
          </cell>
          <cell r="GL23">
            <v>2.4164959491748052E-4</v>
          </cell>
          <cell r="GM23">
            <v>2.4164959491748052E-4</v>
          </cell>
          <cell r="GN23">
            <v>2.4164959491748052E-4</v>
          </cell>
          <cell r="GO23">
            <v>9.4254226221577822E-2</v>
          </cell>
          <cell r="GP23">
            <v>9.4254226221561779E-2</v>
          </cell>
          <cell r="GQ23">
            <v>2.1801638280793789E-2</v>
          </cell>
          <cell r="GR23">
            <v>3.931755617423962E-4</v>
          </cell>
          <cell r="GS23">
            <v>3.931755617423962E-4</v>
          </cell>
          <cell r="GT23">
            <v>3.6712002022844671E-4</v>
          </cell>
          <cell r="GV23">
            <v>3.6712002022844671E-4</v>
          </cell>
          <cell r="GX23">
            <v>3.6711996966851725E-4</v>
          </cell>
          <cell r="GY23">
            <v>3.6687039391649501E-4</v>
          </cell>
          <cell r="GZ23">
            <v>6.7616389469133245E-6</v>
          </cell>
          <cell r="HA23">
            <v>8.0288354293166914E-2</v>
          </cell>
          <cell r="HB23">
            <v>7.9826085983676683E-3</v>
          </cell>
          <cell r="HC23">
            <v>5.9442249848824305E-2</v>
          </cell>
          <cell r="HD23">
            <v>7.9642439723629194E-2</v>
          </cell>
          <cell r="HE23">
            <v>9.0547907855203169E-2</v>
          </cell>
          <cell r="HY23">
            <v>3.1224557971861734E-6</v>
          </cell>
          <cell r="HZ23">
            <v>3.1224557971861734E-6</v>
          </cell>
          <cell r="IA23">
            <v>3.122075424947646E-6</v>
          </cell>
          <cell r="IB23">
            <v>3.1224559672511061E-6</v>
          </cell>
          <cell r="IC23">
            <v>3.1224557971861734E-6</v>
          </cell>
          <cell r="ID23">
            <v>3.1224557971861734E-6</v>
          </cell>
          <cell r="IE23">
            <v>3.1224557971861734E-6</v>
          </cell>
          <cell r="IF23">
            <v>3.1224557971861734E-6</v>
          </cell>
          <cell r="IG23">
            <v>3.1224557971861734E-6</v>
          </cell>
          <cell r="IH23">
            <v>3.1224557971861734E-6</v>
          </cell>
        </row>
        <row r="24">
          <cell r="G24">
            <v>13</v>
          </cell>
          <cell r="I24">
            <v>2.6000000000000003E-3</v>
          </cell>
          <cell r="M24">
            <v>2.5618248671004317E-3</v>
          </cell>
          <cell r="R24">
            <v>2.5618248671004317E-3</v>
          </cell>
          <cell r="S24">
            <v>1.5674878692100802E-4</v>
          </cell>
          <cell r="T24">
            <v>2.0445191845575091E-2</v>
          </cell>
          <cell r="W24">
            <v>3.1566492020630352E-3</v>
          </cell>
          <cell r="X24">
            <v>3.1566492020630352E-3</v>
          </cell>
          <cell r="Y24">
            <v>4.0070398703548674E-4</v>
          </cell>
          <cell r="Z24">
            <v>2.0290735310773276E-2</v>
          </cell>
          <cell r="AD24">
            <v>1.1511598762951501E-4</v>
          </cell>
          <cell r="AE24">
            <v>4.0070398703548674E-4</v>
          </cell>
          <cell r="AG24">
            <v>2.0290735310773276E-2</v>
          </cell>
          <cell r="AI24">
            <v>1.2280469362803617E-2</v>
          </cell>
          <cell r="AJ24">
            <v>9.3894178676718794E-3</v>
          </cell>
          <cell r="AK24">
            <v>9.3183088699236357E-3</v>
          </cell>
          <cell r="AL24">
            <v>1.1989408978895826E-2</v>
          </cell>
          <cell r="AM24">
            <v>6.5618912295346574E-5</v>
          </cell>
          <cell r="AN24">
            <v>6.5618912295346574E-5</v>
          </cell>
          <cell r="AP24">
            <v>1.4058178958212635E-2</v>
          </cell>
          <cell r="AR24">
            <v>1.4839072467025394E-2</v>
          </cell>
          <cell r="AS24">
            <v>1.4839072467025394E-2</v>
          </cell>
          <cell r="AT24">
            <v>1.4839072467025394E-2</v>
          </cell>
          <cell r="AU24">
            <v>1.4839072467025394E-2</v>
          </cell>
          <cell r="AV24">
            <v>2.4981336051139364E-3</v>
          </cell>
          <cell r="AW24">
            <v>1.0714251037280256E-2</v>
          </cell>
          <cell r="AX24">
            <v>3.9607672543791308E-7</v>
          </cell>
          <cell r="AY24">
            <v>3.9282222188549518E-3</v>
          </cell>
          <cell r="AZ24">
            <v>1.5776638943133007E-3</v>
          </cell>
          <cell r="BA24">
            <v>5.7844990527358463E-5</v>
          </cell>
          <cell r="BB24">
            <v>1.1258417538983757E-4</v>
          </cell>
          <cell r="BC24">
            <v>1.1258417538983757E-4</v>
          </cell>
          <cell r="BD24">
            <v>1.1258417538983757E-4</v>
          </cell>
          <cell r="BE24">
            <v>6.0886755637764098E-5</v>
          </cell>
          <cell r="BF24">
            <v>9.3183088699236409E-3</v>
          </cell>
          <cell r="BH24">
            <v>5.5078738425413484E-5</v>
          </cell>
          <cell r="BI24">
            <v>1.7113241496722409E-3</v>
          </cell>
          <cell r="BJ24">
            <v>5.5078738425413484E-5</v>
          </cell>
          <cell r="BK24">
            <v>5.5078738425413484E-5</v>
          </cell>
          <cell r="BL24">
            <v>5.5078738425413484E-5</v>
          </cell>
          <cell r="BN24">
            <v>5.5078738425413484E-5</v>
          </cell>
          <cell r="BO24">
            <v>5.5078738425413484E-5</v>
          </cell>
          <cell r="BQ24">
            <v>5.5078738425413484E-5</v>
          </cell>
          <cell r="BR24">
            <v>2.5710377070698219E-3</v>
          </cell>
          <cell r="BS24">
            <v>5.5078746010882426E-5</v>
          </cell>
          <cell r="BT24">
            <v>5.5078746010882426E-5</v>
          </cell>
          <cell r="BU24">
            <v>5.5078746010882426E-5</v>
          </cell>
          <cell r="BV24">
            <v>5.5078746010882426E-5</v>
          </cell>
          <cell r="BW24">
            <v>5.5078746010882426E-5</v>
          </cell>
          <cell r="BX24">
            <v>5.5078746010882426E-5</v>
          </cell>
          <cell r="BY24">
            <v>5.5078746010882426E-5</v>
          </cell>
          <cell r="BZ24">
            <v>5.5078746010882426E-5</v>
          </cell>
          <cell r="CA24">
            <v>5.5078746010882426E-5</v>
          </cell>
          <cell r="CB24">
            <v>5.5078746010882426E-5</v>
          </cell>
          <cell r="CC24">
            <v>5.5078746010882426E-5</v>
          </cell>
          <cell r="CD24">
            <v>5.5078809533814187E-5</v>
          </cell>
          <cell r="CE24">
            <v>3.2176888215615714E-5</v>
          </cell>
          <cell r="CF24">
            <v>9.3894279347441229E-3</v>
          </cell>
          <cell r="CG24">
            <v>3.2176888215615714E-5</v>
          </cell>
          <cell r="CH24">
            <v>3.9609923094391607E-7</v>
          </cell>
          <cell r="CI24">
            <v>1.5776663391113305E-3</v>
          </cell>
          <cell r="CJ24">
            <v>3.9610408926176565E-7</v>
          </cell>
          <cell r="CK24">
            <v>3.9610408926176565E-7</v>
          </cell>
          <cell r="CL24">
            <v>3.9610408926176565E-7</v>
          </cell>
          <cell r="CM24">
            <v>3.9610408926176565E-7</v>
          </cell>
          <cell r="CN24">
            <v>3.9610408926176565E-7</v>
          </cell>
          <cell r="CO24">
            <v>3.9610408926176565E-7</v>
          </cell>
          <cell r="CP24">
            <v>3.9610408926176565E-7</v>
          </cell>
          <cell r="CQ24">
            <v>3.9610408926176565E-7</v>
          </cell>
          <cell r="CR24">
            <v>3.9610408926176565E-7</v>
          </cell>
          <cell r="CS24">
            <v>3.9610408926176565E-7</v>
          </cell>
          <cell r="CT24">
            <v>3.9610408926176565E-7</v>
          </cell>
          <cell r="CU24">
            <v>3.9610408926176565E-7</v>
          </cell>
          <cell r="CV24">
            <v>3.9610408926176565E-7</v>
          </cell>
          <cell r="CW24">
            <v>3.9610408926176565E-7</v>
          </cell>
          <cell r="CX24">
            <v>3.9610408926176565E-7</v>
          </cell>
          <cell r="CY24">
            <v>3.9610408926176565E-7</v>
          </cell>
          <cell r="CZ24">
            <v>3.9610408926176565E-7</v>
          </cell>
          <cell r="DA24">
            <v>3.9610408926176565E-7</v>
          </cell>
          <cell r="DB24">
            <v>1.5776663391113305E-3</v>
          </cell>
          <cell r="DC24">
            <v>1.5776663391113305E-3</v>
          </cell>
          <cell r="DD24">
            <v>3.9607673146089846E-7</v>
          </cell>
          <cell r="DE24">
            <v>3.9607673146089846E-7</v>
          </cell>
          <cell r="DF24">
            <v>3.9610408926176565E-7</v>
          </cell>
          <cell r="DG24">
            <v>3.9610408926176565E-7</v>
          </cell>
          <cell r="DH24">
            <v>3.9610408926176565E-7</v>
          </cell>
          <cell r="DI24">
            <v>3.9610408926176565E-7</v>
          </cell>
          <cell r="DJ24">
            <v>3.9610408926176565E-7</v>
          </cell>
          <cell r="DK24">
            <v>5.5079055387202433E-5</v>
          </cell>
          <cell r="DL24">
            <v>3.9607673146089846E-7</v>
          </cell>
          <cell r="DM24">
            <v>3.9607673146089846E-7</v>
          </cell>
          <cell r="DN24">
            <v>3.9607673146089846E-7</v>
          </cell>
          <cell r="DO24">
            <v>3.9607673146089846E-7</v>
          </cell>
          <cell r="DP24">
            <v>1.0725477841415545E-3</v>
          </cell>
          <cell r="DQ24">
            <v>1.7047674074264694E-2</v>
          </cell>
          <cell r="DR24">
            <v>1.0725477841415545E-3</v>
          </cell>
          <cell r="DS24">
            <v>1.1989408978895826E-2</v>
          </cell>
          <cell r="DT24">
            <v>1.1989408978895826E-2</v>
          </cell>
          <cell r="DU24">
            <v>1.4058178958212635E-2</v>
          </cell>
          <cell r="DV24">
            <v>1.4058178958212635E-2</v>
          </cell>
          <cell r="DW24">
            <v>1.4058178958212635E-2</v>
          </cell>
          <cell r="DX24">
            <v>1.4058178958212635E-2</v>
          </cell>
          <cell r="ED24">
            <v>1.4839072467025394E-2</v>
          </cell>
          <cell r="EE24">
            <v>1.4839072467025394E-2</v>
          </cell>
          <cell r="EF24">
            <v>1.4839072467025394E-2</v>
          </cell>
          <cell r="EG24">
            <v>1.4839072467025394E-2</v>
          </cell>
          <cell r="EH24">
            <v>1.7047674074264694E-2</v>
          </cell>
          <cell r="EI24">
            <v>1.4371687148208758E-3</v>
          </cell>
          <cell r="EJ24">
            <v>1.9262668392167E-2</v>
          </cell>
          <cell r="EK24">
            <v>1.4371687148208758E-3</v>
          </cell>
          <cell r="EL24">
            <v>1.1305500270689529E-3</v>
          </cell>
          <cell r="EM24">
            <v>1.1305500270689529E-3</v>
          </cell>
          <cell r="EN24">
            <v>1.1305500270689529E-3</v>
          </cell>
          <cell r="EO24">
            <v>1.1305500270689529E-3</v>
          </cell>
          <cell r="EP24">
            <v>1.1305500270689529E-3</v>
          </cell>
          <cell r="EQ24">
            <v>1.9262687805010892E-2</v>
          </cell>
          <cell r="ER24">
            <v>1.9262687805010892E-2</v>
          </cell>
          <cell r="ES24">
            <v>1.9262687805010892E-2</v>
          </cell>
          <cell r="ET24">
            <v>1.9262687805010892E-2</v>
          </cell>
          <cell r="EU24">
            <v>1.9262687805010892E-2</v>
          </cell>
          <cell r="EV24">
            <v>1.9262687805010892E-2</v>
          </cell>
          <cell r="EW24">
            <v>1.9262687805010892E-2</v>
          </cell>
          <cell r="EX24">
            <v>1.1305500270689529E-3</v>
          </cell>
          <cell r="EY24">
            <v>8.6535419953258114E-4</v>
          </cell>
          <cell r="EZ24">
            <v>2.5071341376703152E-2</v>
          </cell>
          <cell r="FA24">
            <v>2.5071341376703152E-2</v>
          </cell>
          <cell r="FB24">
            <v>2.5071341376703152E-2</v>
          </cell>
          <cell r="FC24">
            <v>2.5071341376703152E-2</v>
          </cell>
          <cell r="FD24">
            <v>2.5071341376703152E-2</v>
          </cell>
          <cell r="FE24">
            <v>8.6535419953258114E-4</v>
          </cell>
          <cell r="FF24">
            <v>7.1323058694364205E-4</v>
          </cell>
          <cell r="FG24">
            <v>7.1323058694364205E-4</v>
          </cell>
          <cell r="FH24">
            <v>1.6604288831427059E-4</v>
          </cell>
          <cell r="FI24">
            <v>8.5366540000976123E-3</v>
          </cell>
          <cell r="FJ24">
            <v>1.6604288831427059E-4</v>
          </cell>
          <cell r="FK24">
            <v>1.6604288831427059E-4</v>
          </cell>
          <cell r="FL24">
            <v>5.7845138962118768E-5</v>
          </cell>
          <cell r="FM24">
            <v>7.1894510421829797E-4</v>
          </cell>
          <cell r="FN24">
            <v>5.7845138962118768E-5</v>
          </cell>
          <cell r="FO24">
            <v>5.7845138962118768E-5</v>
          </cell>
          <cell r="FP24">
            <v>7.1894510421829797E-4</v>
          </cell>
          <cell r="FQ24">
            <v>7.1894510421829797E-4</v>
          </cell>
          <cell r="FR24">
            <v>8.5366540000976123E-3</v>
          </cell>
          <cell r="FS24">
            <v>8.5366540000976123E-3</v>
          </cell>
          <cell r="FT24">
            <v>8.5366540000976123E-3</v>
          </cell>
          <cell r="FU24">
            <v>7.1894510421829797E-4</v>
          </cell>
          <cell r="FV24">
            <v>7.1894510421829797E-4</v>
          </cell>
          <cell r="FW24">
            <v>7.1894510421829797E-4</v>
          </cell>
          <cell r="FX24">
            <v>8.5366540000976123E-3</v>
          </cell>
          <cell r="FY24">
            <v>8.5366540000976123E-3</v>
          </cell>
          <cell r="FZ24">
            <v>2.5071341376703152E-2</v>
          </cell>
          <cell r="GA24">
            <v>2.5071341376703152E-2</v>
          </cell>
          <cell r="GB24">
            <v>1.5776663391113305E-3</v>
          </cell>
          <cell r="GC24">
            <v>1.5776663391113305E-3</v>
          </cell>
          <cell r="GD24">
            <v>1.5776663391113305E-3</v>
          </cell>
          <cell r="GE24">
            <v>1.5776663391113305E-3</v>
          </cell>
          <cell r="GF24">
            <v>9.3183088699236409E-3</v>
          </cell>
          <cell r="GG24">
            <v>9.3183088699236409E-3</v>
          </cell>
          <cell r="GH24">
            <v>9.3183088699236409E-3</v>
          </cell>
          <cell r="GI24">
            <v>9.3894279347441229E-3</v>
          </cell>
          <cell r="GJ24">
            <v>9.3894279347441229E-3</v>
          </cell>
          <cell r="GK24">
            <v>3.2176888215615714E-5</v>
          </cell>
          <cell r="GL24">
            <v>3.2176888215615714E-5</v>
          </cell>
          <cell r="GM24">
            <v>3.2176888215615714E-5</v>
          </cell>
          <cell r="GN24">
            <v>3.2176888215615714E-5</v>
          </cell>
          <cell r="GO24">
            <v>2.0445191845578411E-2</v>
          </cell>
          <cell r="GP24">
            <v>2.0445191845575091E-2</v>
          </cell>
          <cell r="GQ24">
            <v>3.9282382813341588E-3</v>
          </cell>
          <cell r="GR24">
            <v>6.5618912295346574E-5</v>
          </cell>
          <cell r="GS24">
            <v>6.5618912295346574E-5</v>
          </cell>
          <cell r="GT24">
            <v>5.5078746010882426E-5</v>
          </cell>
          <cell r="GV24">
            <v>5.5078746010882426E-5</v>
          </cell>
          <cell r="GX24">
            <v>5.5078738425413484E-5</v>
          </cell>
          <cell r="GY24">
            <v>6.0886755637764098E-5</v>
          </cell>
          <cell r="GZ24">
            <v>1.7113241496722409E-3</v>
          </cell>
          <cell r="HA24">
            <v>1.7047674074264694E-2</v>
          </cell>
          <cell r="HB24">
            <v>1.4371687148208758E-3</v>
          </cell>
          <cell r="HC24">
            <v>1.0801519563323923E-2</v>
          </cell>
          <cell r="HD24">
            <v>1.6296237368893674E-2</v>
          </cell>
          <cell r="HE24">
            <v>1.9262668392167E-2</v>
          </cell>
          <cell r="HY24">
            <v>3.961040892617657E-7</v>
          </cell>
          <cell r="HZ24">
            <v>3.961040892617657E-7</v>
          </cell>
          <cell r="IA24">
            <v>3.9611153622564273E-7</v>
          </cell>
          <cell r="IB24">
            <v>3.9610421060703636E-7</v>
          </cell>
          <cell r="IC24">
            <v>3.961040892617657E-7</v>
          </cell>
          <cell r="ID24">
            <v>3.961040892617657E-7</v>
          </cell>
          <cell r="IE24">
            <v>3.961040892617657E-7</v>
          </cell>
          <cell r="IF24">
            <v>3.961040892617657E-7</v>
          </cell>
          <cell r="IG24">
            <v>3.961040892617657E-7</v>
          </cell>
          <cell r="IH24">
            <v>3.961040892617657E-7</v>
          </cell>
        </row>
        <row r="25">
          <cell r="G25">
            <v>14</v>
          </cell>
          <cell r="I25">
            <v>5.4000000000000012E-3</v>
          </cell>
          <cell r="M25">
            <v>5.3207131855162815E-3</v>
          </cell>
          <cell r="R25">
            <v>5.3207131855162815E-3</v>
          </cell>
          <cell r="S25">
            <v>1.9032699312411611E-4</v>
          </cell>
          <cell r="T25">
            <v>4.3465900815931567E-2</v>
          </cell>
          <cell r="W25">
            <v>6.5891626012203946E-3</v>
          </cell>
          <cell r="X25">
            <v>6.5891626012203946E-3</v>
          </cell>
          <cell r="Y25">
            <v>7.1051627114327104E-4</v>
          </cell>
          <cell r="Z25">
            <v>4.3137506114350771E-2</v>
          </cell>
          <cell r="AD25">
            <v>2.0412021074363393E-4</v>
          </cell>
          <cell r="AE25">
            <v>7.1051627114327104E-4</v>
          </cell>
          <cell r="AG25">
            <v>4.3137506114350771E-2</v>
          </cell>
          <cell r="AI25">
            <v>2.6107916451099264E-2</v>
          </cell>
          <cell r="AJ25">
            <v>1.8664928910386683E-2</v>
          </cell>
          <cell r="AK25">
            <v>2.0626859791788205E-2</v>
          </cell>
          <cell r="AL25">
            <v>2.5506485409271969E-2</v>
          </cell>
          <cell r="AM25">
            <v>6.7736095174005778E-5</v>
          </cell>
          <cell r="AN25">
            <v>6.7736095174005778E-5</v>
          </cell>
          <cell r="AP25">
            <v>2.991882469774251E-2</v>
          </cell>
          <cell r="AR25">
            <v>3.1580733830299489E-2</v>
          </cell>
          <cell r="AS25">
            <v>3.1580733830299489E-2</v>
          </cell>
          <cell r="AT25">
            <v>3.1580733830299489E-2</v>
          </cell>
          <cell r="AU25">
            <v>3.1580733830299489E-2</v>
          </cell>
          <cell r="AV25">
            <v>2.7776595156970454E-3</v>
          </cell>
          <cell r="AW25">
            <v>2.1953626889344095E-2</v>
          </cell>
          <cell r="AX25">
            <v>1.2031971265296467E-7</v>
          </cell>
          <cell r="AY25">
            <v>4.3517135161332135E-3</v>
          </cell>
          <cell r="AZ25">
            <v>1.7645271708586928E-3</v>
          </cell>
          <cell r="BA25">
            <v>1.9218800161631819E-5</v>
          </cell>
          <cell r="BB25">
            <v>1.9594616667015455E-4</v>
          </cell>
          <cell r="BC25">
            <v>1.9594616667015455E-4</v>
          </cell>
          <cell r="BD25">
            <v>1.9594616667015455E-4</v>
          </cell>
          <cell r="BE25">
            <v>8.12104394304225E-5</v>
          </cell>
          <cell r="BF25">
            <v>2.0626859791788216E-2</v>
          </cell>
          <cell r="BH25">
            <v>8.1267083788087328E-5</v>
          </cell>
          <cell r="BI25">
            <v>1.0879459236148202E-6</v>
          </cell>
          <cell r="BJ25">
            <v>8.1267083788087328E-5</v>
          </cell>
          <cell r="BK25">
            <v>8.1267083788087328E-5</v>
          </cell>
          <cell r="BL25">
            <v>8.1267083788087328E-5</v>
          </cell>
          <cell r="BN25">
            <v>8.1267083788087328E-5</v>
          </cell>
          <cell r="BO25">
            <v>8.1267083788087328E-5</v>
          </cell>
          <cell r="BQ25">
            <v>8.1267083788087328E-5</v>
          </cell>
          <cell r="BR25">
            <v>2.1276497325374392E-6</v>
          </cell>
          <cell r="BS25">
            <v>8.1267094980227127E-5</v>
          </cell>
          <cell r="BT25">
            <v>8.1267094980227127E-5</v>
          </cell>
          <cell r="BU25">
            <v>8.1267094980227127E-5</v>
          </cell>
          <cell r="BV25">
            <v>8.1267094980227127E-5</v>
          </cell>
          <cell r="BW25">
            <v>8.1267094980227127E-5</v>
          </cell>
          <cell r="BX25">
            <v>8.1267094980227127E-5</v>
          </cell>
          <cell r="BY25">
            <v>8.1267094980227127E-5</v>
          </cell>
          <cell r="BZ25">
            <v>8.1267094980227127E-5</v>
          </cell>
          <cell r="CA25">
            <v>8.1267094980227127E-5</v>
          </cell>
          <cell r="CB25">
            <v>8.1267094980227127E-5</v>
          </cell>
          <cell r="CC25">
            <v>8.1267094980227127E-5</v>
          </cell>
          <cell r="CD25">
            <v>8.1267089352397585E-5</v>
          </cell>
          <cell r="CE25">
            <v>3.5671861331616604E-5</v>
          </cell>
          <cell r="CF25">
            <v>1.8664938340172174E-2</v>
          </cell>
          <cell r="CG25">
            <v>3.5671861331616604E-5</v>
          </cell>
          <cell r="CH25">
            <v>1.2037718362812371E-7</v>
          </cell>
          <cell r="CI25">
            <v>1.7645289938874706E-3</v>
          </cell>
          <cell r="CJ25">
            <v>1.2037857286627886E-7</v>
          </cell>
          <cell r="CK25">
            <v>1.2037857286627886E-7</v>
          </cell>
          <cell r="CL25">
            <v>1.2037857286627886E-7</v>
          </cell>
          <cell r="CM25">
            <v>1.2037857286627886E-7</v>
          </cell>
          <cell r="CN25">
            <v>1.2037857286627886E-7</v>
          </cell>
          <cell r="CO25">
            <v>1.2037857286627884E-7</v>
          </cell>
          <cell r="CP25">
            <v>1.2037857286627886E-7</v>
          </cell>
          <cell r="CQ25">
            <v>1.2037857286627884E-7</v>
          </cell>
          <cell r="CR25">
            <v>1.2037857286627884E-7</v>
          </cell>
          <cell r="CS25">
            <v>1.2037857286627884E-7</v>
          </cell>
          <cell r="CT25">
            <v>1.2037857286627884E-7</v>
          </cell>
          <cell r="CU25">
            <v>1.2037857286627884E-7</v>
          </cell>
          <cell r="CV25">
            <v>1.2037857286627884E-7</v>
          </cell>
          <cell r="CW25">
            <v>1.2037857286627884E-7</v>
          </cell>
          <cell r="CX25">
            <v>1.2037857286627884E-7</v>
          </cell>
          <cell r="CY25">
            <v>1.2037857286627884E-7</v>
          </cell>
          <cell r="CZ25">
            <v>1.2037857286627884E-7</v>
          </cell>
          <cell r="DA25">
            <v>1.2037857286627884E-7</v>
          </cell>
          <cell r="DB25">
            <v>1.7645289938874706E-3</v>
          </cell>
          <cell r="DC25">
            <v>1.7645289938874706E-3</v>
          </cell>
          <cell r="DD25">
            <v>1.2031971169890752E-7</v>
          </cell>
          <cell r="DE25">
            <v>1.2031971169890752E-7</v>
          </cell>
          <cell r="DF25">
            <v>1.2037857286627884E-7</v>
          </cell>
          <cell r="DG25">
            <v>1.2037857286627884E-7</v>
          </cell>
          <cell r="DH25">
            <v>1.2037857286627884E-7</v>
          </cell>
          <cell r="DI25">
            <v>1.2037857286627884E-7</v>
          </cell>
          <cell r="DJ25">
            <v>1.2037857286627884E-7</v>
          </cell>
          <cell r="DK25">
            <v>8.1267067570957015E-5</v>
          </cell>
          <cell r="DL25">
            <v>1.2031971169890752E-7</v>
          </cell>
          <cell r="DM25">
            <v>1.2031971169890752E-7</v>
          </cell>
          <cell r="DN25">
            <v>1.2031971169890752E-7</v>
          </cell>
          <cell r="DO25">
            <v>1.2031971169890752E-7</v>
          </cell>
          <cell r="DP25">
            <v>1.146697856575241E-3</v>
          </cell>
          <cell r="DQ25">
            <v>3.5621241438893732E-2</v>
          </cell>
          <cell r="DR25">
            <v>1.146697856575241E-3</v>
          </cell>
          <cell r="DS25">
            <v>2.5506485409271969E-2</v>
          </cell>
          <cell r="DT25">
            <v>2.5506485409271969E-2</v>
          </cell>
          <cell r="DU25">
            <v>2.991882469774251E-2</v>
          </cell>
          <cell r="DV25">
            <v>2.991882469774251E-2</v>
          </cell>
          <cell r="DW25">
            <v>2.991882469774251E-2</v>
          </cell>
          <cell r="DX25">
            <v>2.991882469774251E-2</v>
          </cell>
          <cell r="ED25">
            <v>3.1580733830299489E-2</v>
          </cell>
          <cell r="EE25">
            <v>3.1580733830299489E-2</v>
          </cell>
          <cell r="EF25">
            <v>3.1580733830299489E-2</v>
          </cell>
          <cell r="EG25">
            <v>3.1580733830299489E-2</v>
          </cell>
          <cell r="EH25">
            <v>3.5621241438893732E-2</v>
          </cell>
          <cell r="EI25">
            <v>1.5493784825089654E-3</v>
          </cell>
          <cell r="EJ25">
            <v>4.0455741098642549E-2</v>
          </cell>
          <cell r="EK25">
            <v>1.5493784825089654E-3</v>
          </cell>
          <cell r="EL25">
            <v>1.2107544631009546E-3</v>
          </cell>
          <cell r="EM25">
            <v>1.2107544631009546E-3</v>
          </cell>
          <cell r="EN25">
            <v>1.2107544631009546E-3</v>
          </cell>
          <cell r="EO25">
            <v>1.2107544631009546E-3</v>
          </cell>
          <cell r="EP25">
            <v>1.2107544631009546E-3</v>
          </cell>
          <cell r="EQ25">
            <v>4.0455737975081528E-2</v>
          </cell>
          <cell r="ER25">
            <v>4.0455737975081528E-2</v>
          </cell>
          <cell r="ES25">
            <v>4.0455737975081528E-2</v>
          </cell>
          <cell r="ET25">
            <v>4.0455737975081528E-2</v>
          </cell>
          <cell r="EU25">
            <v>4.0455737975081528E-2</v>
          </cell>
          <cell r="EV25">
            <v>4.0455737975081528E-2</v>
          </cell>
          <cell r="EW25">
            <v>4.0455737975081528E-2</v>
          </cell>
          <cell r="EX25">
            <v>1.2107544631009546E-3</v>
          </cell>
          <cell r="EY25">
            <v>7.2278307576873586E-4</v>
          </cell>
          <cell r="EZ25">
            <v>4.5262809419018321E-2</v>
          </cell>
          <cell r="FA25">
            <v>4.5262809419018321E-2</v>
          </cell>
          <cell r="FB25">
            <v>4.5262809419018321E-2</v>
          </cell>
          <cell r="FC25">
            <v>4.5262809419018321E-2</v>
          </cell>
          <cell r="FD25">
            <v>4.5262809419018321E-2</v>
          </cell>
          <cell r="FE25">
            <v>7.2278307576873586E-4</v>
          </cell>
          <cell r="FF25">
            <v>5.9818170492290091E-4</v>
          </cell>
          <cell r="FG25">
            <v>5.9818170492290091E-4</v>
          </cell>
          <cell r="FH25">
            <v>7.5512165953211911E-5</v>
          </cell>
          <cell r="FI25">
            <v>8.0710564036056351E-3</v>
          </cell>
          <cell r="FJ25">
            <v>7.5512165953211911E-5</v>
          </cell>
          <cell r="FK25">
            <v>7.5512165953211911E-5</v>
          </cell>
          <cell r="FL25">
            <v>1.9218848455046619E-5</v>
          </cell>
          <cell r="FM25">
            <v>3.6317711436191486E-4</v>
          </cell>
          <cell r="FN25">
            <v>1.9218848455046619E-5</v>
          </cell>
          <cell r="FO25">
            <v>1.9218848455046619E-5</v>
          </cell>
          <cell r="FP25">
            <v>3.6317711436191486E-4</v>
          </cell>
          <cell r="FQ25">
            <v>3.6317711436191486E-4</v>
          </cell>
          <cell r="FR25">
            <v>8.0710564036056351E-3</v>
          </cell>
          <cell r="FS25">
            <v>8.0710564036056351E-3</v>
          </cell>
          <cell r="FT25">
            <v>8.0710564036056351E-3</v>
          </cell>
          <cell r="FU25">
            <v>3.6317711436191486E-4</v>
          </cell>
          <cell r="FV25">
            <v>3.6317711436191486E-4</v>
          </cell>
          <cell r="FW25">
            <v>3.6317711436191486E-4</v>
          </cell>
          <cell r="FX25">
            <v>8.0710564036056351E-3</v>
          </cell>
          <cell r="FY25">
            <v>8.0710564036056351E-3</v>
          </cell>
          <cell r="FZ25">
            <v>4.5262809419018321E-2</v>
          </cell>
          <cell r="GA25">
            <v>4.5262809419018321E-2</v>
          </cell>
          <cell r="GB25">
            <v>1.7645289938874706E-3</v>
          </cell>
          <cell r="GC25">
            <v>1.7645289938874706E-3</v>
          </cell>
          <cell r="GD25">
            <v>1.7645289938874706E-3</v>
          </cell>
          <cell r="GE25">
            <v>1.7645289938874706E-3</v>
          </cell>
          <cell r="GF25">
            <v>2.0626859791788216E-2</v>
          </cell>
          <cell r="GG25">
            <v>2.0626859791788216E-2</v>
          </cell>
          <cell r="GH25">
            <v>2.0626859791788216E-2</v>
          </cell>
          <cell r="GI25">
            <v>1.8664938340172174E-2</v>
          </cell>
          <cell r="GJ25">
            <v>1.8664938340172174E-2</v>
          </cell>
          <cell r="GK25">
            <v>3.5671861331616604E-5</v>
          </cell>
          <cell r="GL25">
            <v>3.5671861331616604E-5</v>
          </cell>
          <cell r="GM25">
            <v>3.5671861331616604E-5</v>
          </cell>
          <cell r="GN25">
            <v>3.5671861331616604E-5</v>
          </cell>
          <cell r="GO25">
            <v>4.3465900815938215E-2</v>
          </cell>
          <cell r="GP25">
            <v>4.3465900815931567E-2</v>
          </cell>
          <cell r="GQ25">
            <v>4.3517365197579304E-3</v>
          </cell>
          <cell r="GR25">
            <v>6.7736095174005778E-5</v>
          </cell>
          <cell r="GS25">
            <v>6.7736095174005778E-5</v>
          </cell>
          <cell r="GT25">
            <v>8.1267094980227127E-5</v>
          </cell>
          <cell r="GV25">
            <v>8.1267094980227127E-5</v>
          </cell>
          <cell r="GX25">
            <v>8.1267083788087328E-5</v>
          </cell>
          <cell r="GY25">
            <v>8.12104394304225E-5</v>
          </cell>
          <cell r="GZ25">
            <v>1.0879459236148202E-6</v>
          </cell>
          <cell r="HA25">
            <v>3.5621241438893732E-2</v>
          </cell>
          <cell r="HB25">
            <v>1.5493784825089654E-3</v>
          </cell>
          <cell r="HC25">
            <v>1.5418137473811514E-2</v>
          </cell>
          <cell r="HD25">
            <v>3.1677698584139824E-2</v>
          </cell>
          <cell r="HE25">
            <v>4.0455741098642549E-2</v>
          </cell>
          <cell r="HY25">
            <v>1.2037857286627886E-7</v>
          </cell>
          <cell r="HZ25">
            <v>1.2037857286627886E-7</v>
          </cell>
          <cell r="IA25">
            <v>1.203603504098771E-7</v>
          </cell>
          <cell r="IB25">
            <v>1.2037858540313792E-7</v>
          </cell>
          <cell r="IC25">
            <v>1.2037857286627886E-7</v>
          </cell>
          <cell r="ID25">
            <v>1.2037857286627886E-7</v>
          </cell>
          <cell r="IE25">
            <v>1.2037857286627886E-7</v>
          </cell>
          <cell r="IF25">
            <v>1.2037857286627886E-7</v>
          </cell>
          <cell r="IG25">
            <v>1.2037857286627886E-7</v>
          </cell>
          <cell r="IH25">
            <v>1.2037857286627886E-7</v>
          </cell>
        </row>
        <row r="26">
          <cell r="G26">
            <v>15</v>
          </cell>
          <cell r="I26">
            <v>2.8000000000000004E-3</v>
          </cell>
          <cell r="M26">
            <v>2.7588883184158494E-3</v>
          </cell>
          <cell r="R26">
            <v>2.7588883184158494E-3</v>
          </cell>
          <cell r="S26">
            <v>6.6511872725419182E-5</v>
          </cell>
          <cell r="T26">
            <v>2.2776483157637681E-2</v>
          </cell>
          <cell r="W26">
            <v>3.4244655653037064E-3</v>
          </cell>
          <cell r="X26">
            <v>3.4244655653037064E-3</v>
          </cell>
          <cell r="Y26">
            <v>3.3945502958287354E-4</v>
          </cell>
          <cell r="Z26">
            <v>2.2604395513508665E-2</v>
          </cell>
          <cell r="AD26">
            <v>9.7520120214771028E-5</v>
          </cell>
          <cell r="AE26">
            <v>3.3945502958287354E-4</v>
          </cell>
          <cell r="AG26">
            <v>2.2604395513508665E-2</v>
          </cell>
          <cell r="AI26">
            <v>1.3680755394850188E-2</v>
          </cell>
          <cell r="AJ26">
            <v>6.5902565232334367E-3</v>
          </cell>
          <cell r="AK26">
            <v>1.1554621253214213E-2</v>
          </cell>
          <cell r="AL26">
            <v>1.3321236756063891E-2</v>
          </cell>
          <cell r="AM26">
            <v>2.3704425967712491E-5</v>
          </cell>
          <cell r="AN26">
            <v>2.3704425967712491E-5</v>
          </cell>
          <cell r="AP26">
            <v>1.5627482292615506E-2</v>
          </cell>
          <cell r="AR26">
            <v>1.6495546322648408E-2</v>
          </cell>
          <cell r="AS26">
            <v>1.6495546322648408E-2</v>
          </cell>
          <cell r="AT26">
            <v>1.6495546322648408E-2</v>
          </cell>
          <cell r="AU26">
            <v>1.6495546322648408E-2</v>
          </cell>
          <cell r="AV26">
            <v>9.036775852362493E-4</v>
          </cell>
          <cell r="AW26">
            <v>1.1284137772821948E-2</v>
          </cell>
          <cell r="AX26">
            <v>2.0435846451540948E-8</v>
          </cell>
          <cell r="AY26">
            <v>1.6948976200112432E-3</v>
          </cell>
          <cell r="AZ26">
            <v>3.9441258613676056E-4</v>
          </cell>
          <cell r="BA26">
            <v>4.7550113786380587E-6</v>
          </cell>
          <cell r="BB26">
            <v>9.3419199157863359E-5</v>
          </cell>
          <cell r="BC26">
            <v>9.3419199157863359E-5</v>
          </cell>
          <cell r="BD26">
            <v>9.3419199157863359E-5</v>
          </cell>
          <cell r="BE26">
            <v>2.9055491452841969E-5</v>
          </cell>
          <cell r="BF26">
            <v>1.1554621253214218E-2</v>
          </cell>
          <cell r="BH26">
            <v>2.4077350661684009E-5</v>
          </cell>
          <cell r="BI26">
            <v>1.4617751684702827E-3</v>
          </cell>
          <cell r="BJ26">
            <v>2.4077350661684009E-5</v>
          </cell>
          <cell r="BK26">
            <v>2.4077350661684009E-5</v>
          </cell>
          <cell r="BL26">
            <v>2.4077350661684009E-5</v>
          </cell>
          <cell r="BN26">
            <v>2.4077350661684009E-5</v>
          </cell>
          <cell r="BO26">
            <v>2.4077350661684009E-5</v>
          </cell>
          <cell r="BQ26">
            <v>2.4077350661684009E-5</v>
          </cell>
          <cell r="BR26">
            <v>2.1414471259388001E-3</v>
          </cell>
          <cell r="BS26">
            <v>2.407735397762771E-5</v>
          </cell>
          <cell r="BT26">
            <v>2.407735397762771E-5</v>
          </cell>
          <cell r="BU26">
            <v>2.407735397762771E-5</v>
          </cell>
          <cell r="BV26">
            <v>2.407735397762771E-5</v>
          </cell>
          <cell r="BW26">
            <v>2.407735397762771E-5</v>
          </cell>
          <cell r="BX26">
            <v>2.407735397762771E-5</v>
          </cell>
          <cell r="BY26">
            <v>2.407735397762771E-5</v>
          </cell>
          <cell r="BZ26">
            <v>2.407735397762771E-5</v>
          </cell>
          <cell r="CA26">
            <v>2.407735397762771E-5</v>
          </cell>
          <cell r="CB26">
            <v>2.407735397762771E-5</v>
          </cell>
          <cell r="CC26">
            <v>2.407735397762771E-5</v>
          </cell>
          <cell r="CD26">
            <v>2.4077394861743366E-5</v>
          </cell>
          <cell r="CE26">
            <v>7.9671642547440378E-6</v>
          </cell>
          <cell r="CF26">
            <v>6.5902739547060805E-3</v>
          </cell>
          <cell r="CG26">
            <v>7.9671642547440378E-6</v>
          </cell>
          <cell r="CH26">
            <v>2.0438388371725913E-8</v>
          </cell>
          <cell r="CI26">
            <v>3.9441386328295487E-4</v>
          </cell>
          <cell r="CJ26">
            <v>2.0438632102819523E-8</v>
          </cell>
          <cell r="CK26">
            <v>2.0438632102819523E-8</v>
          </cell>
          <cell r="CL26">
            <v>2.0438632102819523E-8</v>
          </cell>
          <cell r="CM26">
            <v>2.0438632102819523E-8</v>
          </cell>
          <cell r="CN26">
            <v>2.0438632102819523E-8</v>
          </cell>
          <cell r="CO26">
            <v>2.0438632102819523E-8</v>
          </cell>
          <cell r="CP26">
            <v>2.0438632102819523E-8</v>
          </cell>
          <cell r="CQ26">
            <v>2.0438632102819523E-8</v>
          </cell>
          <cell r="CR26">
            <v>2.0438632102819523E-8</v>
          </cell>
          <cell r="CS26">
            <v>2.0438632102819523E-8</v>
          </cell>
          <cell r="CT26">
            <v>2.0438632102819523E-8</v>
          </cell>
          <cell r="CU26">
            <v>2.0438632102819523E-8</v>
          </cell>
          <cell r="CV26">
            <v>2.0438632102819523E-8</v>
          </cell>
          <cell r="CW26">
            <v>2.0438632102819523E-8</v>
          </cell>
          <cell r="CX26">
            <v>2.0438632102819523E-8</v>
          </cell>
          <cell r="CY26">
            <v>2.0438632102819523E-8</v>
          </cell>
          <cell r="CZ26">
            <v>2.0438632102819523E-8</v>
          </cell>
          <cell r="DA26">
            <v>2.0438632102819523E-8</v>
          </cell>
          <cell r="DB26">
            <v>3.9441386328295487E-4</v>
          </cell>
          <cell r="DC26">
            <v>3.9441386328295487E-4</v>
          </cell>
          <cell r="DD26">
            <v>2.0435846748354571E-8</v>
          </cell>
          <cell r="DE26">
            <v>2.0435846748354571E-8</v>
          </cell>
          <cell r="DF26">
            <v>2.0438632102819523E-8</v>
          </cell>
          <cell r="DG26">
            <v>2.0438632102819523E-8</v>
          </cell>
          <cell r="DH26">
            <v>2.0438632102819523E-8</v>
          </cell>
          <cell r="DI26">
            <v>2.0438632102819523E-8</v>
          </cell>
          <cell r="DJ26">
            <v>2.0438632102819523E-8</v>
          </cell>
          <cell r="DK26">
            <v>2.4077553095912989E-5</v>
          </cell>
          <cell r="DL26">
            <v>2.0435846748354571E-8</v>
          </cell>
          <cell r="DM26">
            <v>2.0435846748354571E-8</v>
          </cell>
          <cell r="DN26">
            <v>2.0435846748354571E-8</v>
          </cell>
          <cell r="DO26">
            <v>2.0435846748354571E-8</v>
          </cell>
          <cell r="DP26">
            <v>4.435894663211484E-4</v>
          </cell>
          <cell r="DQ26">
            <v>1.8405055786512563E-2</v>
          </cell>
          <cell r="DR26">
            <v>4.435894663211484E-4</v>
          </cell>
          <cell r="DS26">
            <v>1.3321236756063891E-2</v>
          </cell>
          <cell r="DT26">
            <v>1.3321236756063891E-2</v>
          </cell>
          <cell r="DU26">
            <v>1.5627482292615506E-2</v>
          </cell>
          <cell r="DV26">
            <v>1.5627482292615506E-2</v>
          </cell>
          <cell r="DW26">
            <v>1.5627482292615506E-2</v>
          </cell>
          <cell r="DX26">
            <v>1.5627482292615506E-2</v>
          </cell>
          <cell r="ED26">
            <v>1.6495546322648408E-2</v>
          </cell>
          <cell r="EE26">
            <v>1.6495546322648408E-2</v>
          </cell>
          <cell r="EF26">
            <v>1.6495546322648408E-2</v>
          </cell>
          <cell r="EG26">
            <v>1.6495546322648408E-2</v>
          </cell>
          <cell r="EH26">
            <v>1.8405055786512563E-2</v>
          </cell>
          <cell r="EI26">
            <v>6.0696182363691664E-4</v>
          </cell>
          <cell r="EJ26">
            <v>2.0930449813773268E-2</v>
          </cell>
          <cell r="EK26">
            <v>6.0696182363691664E-4</v>
          </cell>
          <cell r="EL26">
            <v>4.6957799950545127E-4</v>
          </cell>
          <cell r="EM26">
            <v>4.6957799950545127E-4</v>
          </cell>
          <cell r="EN26">
            <v>4.6957799950545127E-4</v>
          </cell>
          <cell r="EO26">
            <v>4.6957799950545127E-4</v>
          </cell>
          <cell r="EP26">
            <v>4.6957799950545127E-4</v>
          </cell>
          <cell r="EQ26">
            <v>2.0930445529916481E-2</v>
          </cell>
          <cell r="ER26">
            <v>2.0930445529916481E-2</v>
          </cell>
          <cell r="ES26">
            <v>2.0930445529916481E-2</v>
          </cell>
          <cell r="ET26">
            <v>2.0930445529916481E-2</v>
          </cell>
          <cell r="EU26">
            <v>2.0930445529916481E-2</v>
          </cell>
          <cell r="EV26">
            <v>2.0930445529916481E-2</v>
          </cell>
          <cell r="EW26">
            <v>2.0930445529916481E-2</v>
          </cell>
          <cell r="EX26">
            <v>4.6957799950545127E-4</v>
          </cell>
          <cell r="EY26">
            <v>2.4050932689865761E-4</v>
          </cell>
          <cell r="EZ26">
            <v>2.1148958012996842E-2</v>
          </cell>
          <cell r="FA26">
            <v>2.1148958012996842E-2</v>
          </cell>
          <cell r="FB26">
            <v>2.1148958012996842E-2</v>
          </cell>
          <cell r="FC26">
            <v>2.1148958012996842E-2</v>
          </cell>
          <cell r="FD26">
            <v>2.1148958012996842E-2</v>
          </cell>
          <cell r="FE26">
            <v>2.4050932689865761E-4</v>
          </cell>
          <cell r="FF26">
            <v>1.992692499845338E-4</v>
          </cell>
          <cell r="FG26">
            <v>1.992692499845338E-4</v>
          </cell>
          <cell r="FH26">
            <v>2.023380967181721E-5</v>
          </cell>
          <cell r="FI26">
            <v>2.7590308437398796E-3</v>
          </cell>
          <cell r="FJ26">
            <v>2.023380967181721E-5</v>
          </cell>
          <cell r="FK26">
            <v>2.023380967181721E-5</v>
          </cell>
          <cell r="FL26">
            <v>4.7550176432893523E-6</v>
          </cell>
          <cell r="FM26">
            <v>9.9332113133158471E-5</v>
          </cell>
          <cell r="FN26">
            <v>4.7550176432893523E-6</v>
          </cell>
          <cell r="FO26">
            <v>4.7550176432893523E-6</v>
          </cell>
          <cell r="FP26">
            <v>9.9332113133158471E-5</v>
          </cell>
          <cell r="FQ26">
            <v>9.9332113133158471E-5</v>
          </cell>
          <cell r="FR26">
            <v>2.7590308437398796E-3</v>
          </cell>
          <cell r="FS26">
            <v>2.7590308437398796E-3</v>
          </cell>
          <cell r="FT26">
            <v>2.7590308437398796E-3</v>
          </cell>
          <cell r="FU26">
            <v>9.9332113133158471E-5</v>
          </cell>
          <cell r="FV26">
            <v>9.9332113133158471E-5</v>
          </cell>
          <cell r="FW26">
            <v>9.9332113133158471E-5</v>
          </cell>
          <cell r="FX26">
            <v>2.7590308437398796E-3</v>
          </cell>
          <cell r="FY26">
            <v>2.7590308437398796E-3</v>
          </cell>
          <cell r="FZ26">
            <v>2.1148958012996842E-2</v>
          </cell>
          <cell r="GA26">
            <v>2.1148958012996842E-2</v>
          </cell>
          <cell r="GB26">
            <v>3.9441386328295487E-4</v>
          </cell>
          <cell r="GC26">
            <v>3.9441386328295487E-4</v>
          </cell>
          <cell r="GD26">
            <v>3.9441386328295487E-4</v>
          </cell>
          <cell r="GE26">
            <v>3.9441386328295487E-4</v>
          </cell>
          <cell r="GF26">
            <v>1.1554621253214218E-2</v>
          </cell>
          <cell r="GG26">
            <v>1.1554621253214218E-2</v>
          </cell>
          <cell r="GH26">
            <v>1.1554621253214218E-2</v>
          </cell>
          <cell r="GI26">
            <v>6.5902739547060805E-3</v>
          </cell>
          <cell r="GJ26">
            <v>6.5902739547060805E-3</v>
          </cell>
          <cell r="GK26">
            <v>7.9671642547440378E-6</v>
          </cell>
          <cell r="GL26">
            <v>7.9671642547440378E-6</v>
          </cell>
          <cell r="GM26">
            <v>7.9671642547440378E-6</v>
          </cell>
          <cell r="GN26">
            <v>7.9671642547440378E-6</v>
          </cell>
          <cell r="GO26">
            <v>2.2776483157641043E-2</v>
          </cell>
          <cell r="GP26">
            <v>2.2776483157637681E-2</v>
          </cell>
          <cell r="GQ26">
            <v>1.6949070553887264E-3</v>
          </cell>
          <cell r="GR26">
            <v>2.3704425967712491E-5</v>
          </cell>
          <cell r="GS26">
            <v>2.3704425967712491E-5</v>
          </cell>
          <cell r="GT26">
            <v>2.407735397762771E-5</v>
          </cell>
          <cell r="GV26">
            <v>2.407735397762771E-5</v>
          </cell>
          <cell r="GX26">
            <v>2.4077350661684009E-5</v>
          </cell>
          <cell r="GY26">
            <v>2.9055491452841969E-5</v>
          </cell>
          <cell r="GZ26">
            <v>1.4617751684702827E-3</v>
          </cell>
          <cell r="HA26">
            <v>1.8405055786512563E-2</v>
          </cell>
          <cell r="HB26">
            <v>6.0696182363691664E-4</v>
          </cell>
          <cell r="HC26">
            <v>6.3575671410581892E-3</v>
          </cell>
          <cell r="HD26">
            <v>1.5821279400471927E-2</v>
          </cell>
          <cell r="HE26">
            <v>2.0930449813773268E-2</v>
          </cell>
          <cell r="HY26">
            <v>2.0438632102819527E-8</v>
          </cell>
          <cell r="HZ26">
            <v>2.0438632102819527E-8</v>
          </cell>
          <cell r="IA26">
            <v>2.0438625794270793E-8</v>
          </cell>
          <cell r="IB26">
            <v>2.0438638941933092E-8</v>
          </cell>
          <cell r="IC26">
            <v>2.0438632102819527E-8</v>
          </cell>
          <cell r="ID26">
            <v>2.0438632102819527E-8</v>
          </cell>
          <cell r="IE26">
            <v>2.0438632102819527E-8</v>
          </cell>
          <cell r="IF26">
            <v>2.0438632102819527E-8</v>
          </cell>
          <cell r="IG26">
            <v>2.0438632102819527E-8</v>
          </cell>
          <cell r="IH26">
            <v>2.0438632102819527E-8</v>
          </cell>
        </row>
        <row r="27">
          <cell r="G27">
            <v>16</v>
          </cell>
          <cell r="I27">
            <v>5.0000000000000012E-4</v>
          </cell>
          <cell r="M27">
            <v>4.9265862828854466E-4</v>
          </cell>
          <cell r="R27">
            <v>4.9265862828854466E-4</v>
          </cell>
          <cell r="S27">
            <v>1.108514922148512E-5</v>
          </cell>
          <cell r="T27">
            <v>4.0731021448626977E-3</v>
          </cell>
          <cell r="W27">
            <v>6.1170523802323408E-4</v>
          </cell>
          <cell r="X27">
            <v>6.1170523802323408E-4</v>
          </cell>
          <cell r="Y27">
            <v>5.9904144487807563E-5</v>
          </cell>
          <cell r="Z27">
            <v>4.042327661126068E-3</v>
          </cell>
          <cell r="AD27">
            <v>1.7209523685633867E-5</v>
          </cell>
          <cell r="AE27">
            <v>5.9904144487807563E-5</v>
          </cell>
          <cell r="AG27">
            <v>4.042327661126068E-3</v>
          </cell>
          <cell r="AI27">
            <v>2.4465195684907118E-3</v>
          </cell>
          <cell r="AJ27">
            <v>1.1044379453243238E-3</v>
          </cell>
          <cell r="AK27">
            <v>2.0852261973155701E-3</v>
          </cell>
          <cell r="AL27">
            <v>2.3813068838265529E-3</v>
          </cell>
          <cell r="AM27">
            <v>3.9358364846666169E-6</v>
          </cell>
          <cell r="AN27">
            <v>3.9358364846666169E-6</v>
          </cell>
          <cell r="AP27">
            <v>2.7936187896386196E-3</v>
          </cell>
          <cell r="AR27">
            <v>2.9487966960666592E-3</v>
          </cell>
          <cell r="AS27">
            <v>2.9487966960666592E-3</v>
          </cell>
          <cell r="AT27">
            <v>2.9487966960666592E-3</v>
          </cell>
          <cell r="AU27">
            <v>2.9487966960666592E-3</v>
          </cell>
          <cell r="AV27">
            <v>1.478858497812516E-4</v>
          </cell>
          <cell r="AW27">
            <v>2.0126234266875263E-3</v>
          </cell>
          <cell r="AX27">
            <v>3.043086741610591E-9</v>
          </cell>
          <cell r="AY27">
            <v>2.8198409724626344E-4</v>
          </cell>
          <cell r="AZ27">
            <v>6.1574152815776055E-5</v>
          </cell>
          <cell r="BA27">
            <v>7.0161457602085482E-7</v>
          </cell>
          <cell r="BB27">
            <v>1.6479748957586968E-5</v>
          </cell>
          <cell r="BC27">
            <v>1.6479748957586968E-5</v>
          </cell>
          <cell r="BD27">
            <v>1.6479748957586968E-5</v>
          </cell>
          <cell r="BE27">
            <v>4.8621026505148551E-6</v>
          </cell>
          <cell r="BF27">
            <v>2.0852261973155709E-3</v>
          </cell>
          <cell r="BH27">
            <v>3.9437318682465688E-6</v>
          </cell>
          <cell r="BI27">
            <v>2.695610283301378E-4</v>
          </cell>
          <cell r="BJ27">
            <v>3.9437318682465688E-6</v>
          </cell>
          <cell r="BK27">
            <v>3.9437318682465688E-6</v>
          </cell>
          <cell r="BL27">
            <v>3.9437318682465688E-6</v>
          </cell>
          <cell r="BN27">
            <v>3.9437318682465688E-6</v>
          </cell>
          <cell r="BO27">
            <v>3.9437318682465688E-6</v>
          </cell>
          <cell r="BQ27">
            <v>3.9437318682465688E-6</v>
          </cell>
          <cell r="BR27">
            <v>3.7911102401883251E-4</v>
          </cell>
          <cell r="BS27">
            <v>3.9437324113791184E-6</v>
          </cell>
          <cell r="BT27">
            <v>3.9437324113791184E-6</v>
          </cell>
          <cell r="BU27">
            <v>3.9437324113791184E-6</v>
          </cell>
          <cell r="BV27">
            <v>3.9437324113791184E-6</v>
          </cell>
          <cell r="BW27">
            <v>3.9437324113791184E-6</v>
          </cell>
          <cell r="BX27">
            <v>3.9437324113791184E-6</v>
          </cell>
          <cell r="BY27">
            <v>3.9437324113791184E-6</v>
          </cell>
          <cell r="BZ27">
            <v>3.9437324113791184E-6</v>
          </cell>
          <cell r="CA27">
            <v>3.9437324113791184E-6</v>
          </cell>
          <cell r="CB27">
            <v>3.9437324113791184E-6</v>
          </cell>
          <cell r="CC27">
            <v>3.9437324113791184E-6</v>
          </cell>
          <cell r="CD27">
            <v>3.9437400611691165E-6</v>
          </cell>
          <cell r="CE27">
            <v>1.2436584313329267E-6</v>
          </cell>
          <cell r="CF27">
            <v>1.1044411284366366E-3</v>
          </cell>
          <cell r="CG27">
            <v>1.2436584313329267E-6</v>
          </cell>
          <cell r="CH27">
            <v>3.043360349769252E-9</v>
          </cell>
          <cell r="CI27">
            <v>6.157436657553504E-5</v>
          </cell>
          <cell r="CJ27">
            <v>3.0433982291037972E-9</v>
          </cell>
          <cell r="CK27">
            <v>3.0433982291037972E-9</v>
          </cell>
          <cell r="CL27">
            <v>3.0433982291037972E-9</v>
          </cell>
          <cell r="CM27">
            <v>3.0433982291037972E-9</v>
          </cell>
          <cell r="CN27">
            <v>3.0433982291037972E-9</v>
          </cell>
          <cell r="CO27">
            <v>3.0433982291037968E-9</v>
          </cell>
          <cell r="CP27">
            <v>3.0433982291037972E-9</v>
          </cell>
          <cell r="CQ27">
            <v>3.0433982291037968E-9</v>
          </cell>
          <cell r="CR27">
            <v>3.0433982291037968E-9</v>
          </cell>
          <cell r="CS27">
            <v>3.0433982291037968E-9</v>
          </cell>
          <cell r="CT27">
            <v>3.0433982291037968E-9</v>
          </cell>
          <cell r="CU27">
            <v>3.0433982291037968E-9</v>
          </cell>
          <cell r="CV27">
            <v>3.0433982291037968E-9</v>
          </cell>
          <cell r="CW27">
            <v>3.0433982291037968E-9</v>
          </cell>
          <cell r="CX27">
            <v>3.0433982291037968E-9</v>
          </cell>
          <cell r="CY27">
            <v>3.0433982291037968E-9</v>
          </cell>
          <cell r="CZ27">
            <v>3.0433982291037968E-9</v>
          </cell>
          <cell r="DA27">
            <v>3.0433982291037968E-9</v>
          </cell>
          <cell r="DB27">
            <v>6.157436657553504E-5</v>
          </cell>
          <cell r="DC27">
            <v>6.157436657553504E-5</v>
          </cell>
          <cell r="DD27">
            <v>3.0430867914400901E-9</v>
          </cell>
          <cell r="DE27">
            <v>3.0430867914400901E-9</v>
          </cell>
          <cell r="DF27">
            <v>3.0433982291037968E-9</v>
          </cell>
          <cell r="DG27">
            <v>3.0433982291037968E-9</v>
          </cell>
          <cell r="DH27">
            <v>3.0433982291037968E-9</v>
          </cell>
          <cell r="DI27">
            <v>3.0433982291037968E-9</v>
          </cell>
          <cell r="DJ27">
            <v>3.0433982291037968E-9</v>
          </cell>
          <cell r="DK27">
            <v>3.9437696682218463E-6</v>
          </cell>
          <cell r="DL27">
            <v>3.0430867914400901E-9</v>
          </cell>
          <cell r="DM27">
            <v>3.0430867914400901E-9</v>
          </cell>
          <cell r="DN27">
            <v>3.0430867914400901E-9</v>
          </cell>
          <cell r="DO27">
            <v>3.0430867914400901E-9</v>
          </cell>
          <cell r="DP27">
            <v>7.3711817491228072E-5</v>
          </cell>
          <cell r="DQ27">
            <v>3.2862518645221861E-3</v>
          </cell>
          <cell r="DR27">
            <v>7.3711817491228072E-5</v>
          </cell>
          <cell r="DS27">
            <v>2.3813068838265529E-3</v>
          </cell>
          <cell r="DT27">
            <v>2.3813068838265529E-3</v>
          </cell>
          <cell r="DU27">
            <v>2.7936187896386196E-3</v>
          </cell>
          <cell r="DV27">
            <v>2.7936187896386196E-3</v>
          </cell>
          <cell r="DW27">
            <v>2.7936187896386196E-3</v>
          </cell>
          <cell r="DX27">
            <v>2.7936187896386196E-3</v>
          </cell>
          <cell r="ED27">
            <v>2.9487966960666592E-3</v>
          </cell>
          <cell r="EE27">
            <v>2.9487966960666592E-3</v>
          </cell>
          <cell r="EF27">
            <v>2.9487966960666592E-3</v>
          </cell>
          <cell r="EG27">
            <v>2.9487966960666592E-3</v>
          </cell>
          <cell r="EH27">
            <v>3.2862518645221861E-3</v>
          </cell>
          <cell r="EI27">
            <v>1.0092775281936244E-4</v>
          </cell>
          <cell r="EJ27">
            <v>3.7382215250579111E-3</v>
          </cell>
          <cell r="EK27">
            <v>1.0092775281936244E-4</v>
          </cell>
          <cell r="EL27">
            <v>7.80412049716938E-5</v>
          </cell>
          <cell r="EM27">
            <v>7.80412049716938E-5</v>
          </cell>
          <cell r="EN27">
            <v>7.80412049716938E-5</v>
          </cell>
          <cell r="EO27">
            <v>7.80412049716938E-5</v>
          </cell>
          <cell r="EP27">
            <v>7.80412049716938E-5</v>
          </cell>
          <cell r="EQ27">
            <v>3.7382205753069761E-3</v>
          </cell>
          <cell r="ER27">
            <v>3.7382205753069761E-3</v>
          </cell>
          <cell r="ES27">
            <v>3.7382205753069761E-3</v>
          </cell>
          <cell r="ET27">
            <v>3.7382205753069761E-3</v>
          </cell>
          <cell r="EU27">
            <v>3.7382205753069761E-3</v>
          </cell>
          <cell r="EV27">
            <v>3.7382205753069761E-3</v>
          </cell>
          <cell r="EW27">
            <v>3.7382205753069761E-3</v>
          </cell>
          <cell r="EX27">
            <v>7.80412049716938E-5</v>
          </cell>
          <cell r="EY27">
            <v>3.8508891705989834E-5</v>
          </cell>
          <cell r="EZ27">
            <v>3.6468562661091226E-3</v>
          </cell>
          <cell r="FA27">
            <v>3.6468562661091226E-3</v>
          </cell>
          <cell r="FB27">
            <v>3.6468562661091226E-3</v>
          </cell>
          <cell r="FC27">
            <v>3.6468562661091226E-3</v>
          </cell>
          <cell r="FD27">
            <v>3.6468562661091226E-3</v>
          </cell>
          <cell r="FE27">
            <v>3.8508891705989834E-5</v>
          </cell>
          <cell r="FF27">
            <v>3.1932493062041511E-5</v>
          </cell>
          <cell r="FG27">
            <v>3.1932493062041511E-5</v>
          </cell>
          <cell r="FH27">
            <v>3.0657377792031952E-6</v>
          </cell>
          <cell r="FI27">
            <v>4.4465531140615544E-4</v>
          </cell>
          <cell r="FJ27">
            <v>3.0657377792031952E-6</v>
          </cell>
          <cell r="FK27">
            <v>3.0657377792031952E-6</v>
          </cell>
          <cell r="FL27">
            <v>7.0161536477600396E-7</v>
          </cell>
          <cell r="FM27">
            <v>1.5146659327310957E-5</v>
          </cell>
          <cell r="FN27">
            <v>7.0161536477600396E-7</v>
          </cell>
          <cell r="FO27">
            <v>7.0161536477600396E-7</v>
          </cell>
          <cell r="FP27">
            <v>1.5146659327310957E-5</v>
          </cell>
          <cell r="FQ27">
            <v>1.5146659327310957E-5</v>
          </cell>
          <cell r="FR27">
            <v>4.4465531140615544E-4</v>
          </cell>
          <cell r="FS27">
            <v>4.4465531140615544E-4</v>
          </cell>
          <cell r="FT27">
            <v>4.4465531140615544E-4</v>
          </cell>
          <cell r="FU27">
            <v>1.5146659327310957E-5</v>
          </cell>
          <cell r="FV27">
            <v>1.5146659327310957E-5</v>
          </cell>
          <cell r="FW27">
            <v>1.5146659327310957E-5</v>
          </cell>
          <cell r="FX27">
            <v>4.4465531140615544E-4</v>
          </cell>
          <cell r="FY27">
            <v>4.4465531140615544E-4</v>
          </cell>
          <cell r="FZ27">
            <v>3.6468562661091226E-3</v>
          </cell>
          <cell r="GA27">
            <v>3.6468562661091226E-3</v>
          </cell>
          <cell r="GB27">
            <v>6.157436657553504E-5</v>
          </cell>
          <cell r="GC27">
            <v>6.157436657553504E-5</v>
          </cell>
          <cell r="GD27">
            <v>6.157436657553504E-5</v>
          </cell>
          <cell r="GE27">
            <v>6.157436657553504E-5</v>
          </cell>
          <cell r="GF27">
            <v>2.0852261973155709E-3</v>
          </cell>
          <cell r="GG27">
            <v>2.0852261973155709E-3</v>
          </cell>
          <cell r="GH27">
            <v>2.0852261973155709E-3</v>
          </cell>
          <cell r="GI27">
            <v>1.1044411284366366E-3</v>
          </cell>
          <cell r="GJ27">
            <v>1.1044411284366366E-3</v>
          </cell>
          <cell r="GK27">
            <v>1.2436584313329267E-6</v>
          </cell>
          <cell r="GL27">
            <v>1.2436584313329267E-6</v>
          </cell>
          <cell r="GM27">
            <v>1.2436584313329267E-6</v>
          </cell>
          <cell r="GN27">
            <v>1.2436584313329267E-6</v>
          </cell>
          <cell r="GO27">
            <v>4.0731021448632988E-3</v>
          </cell>
          <cell r="GP27">
            <v>4.0731021448626977E-3</v>
          </cell>
          <cell r="GQ27">
            <v>2.819856811115284E-4</v>
          </cell>
          <cell r="GR27">
            <v>3.9358364846666169E-6</v>
          </cell>
          <cell r="GS27">
            <v>3.9358364846666169E-6</v>
          </cell>
          <cell r="GT27">
            <v>3.9437324113791184E-6</v>
          </cell>
          <cell r="GV27">
            <v>3.9437324113791184E-6</v>
          </cell>
          <cell r="GX27">
            <v>3.9437318682465688E-6</v>
          </cell>
          <cell r="GY27">
            <v>4.8621026505148551E-6</v>
          </cell>
          <cell r="GZ27">
            <v>2.695610283301378E-4</v>
          </cell>
          <cell r="HA27">
            <v>3.2862518645221861E-3</v>
          </cell>
          <cell r="HB27">
            <v>1.0092775281936244E-4</v>
          </cell>
          <cell r="HC27">
            <v>1.0636030868169442E-3</v>
          </cell>
          <cell r="HD27">
            <v>2.8005153965980816E-3</v>
          </cell>
          <cell r="HE27">
            <v>3.7382215250579111E-3</v>
          </cell>
          <cell r="HY27">
            <v>3.0433982291037972E-9</v>
          </cell>
          <cell r="HZ27">
            <v>3.0433982291037972E-9</v>
          </cell>
          <cell r="IA27">
            <v>3.0434362845639649E-9</v>
          </cell>
          <cell r="IB27">
            <v>3.0433992431662431E-9</v>
          </cell>
          <cell r="IC27">
            <v>3.0433982291037972E-9</v>
          </cell>
          <cell r="ID27">
            <v>3.0433982291037972E-9</v>
          </cell>
          <cell r="IE27">
            <v>3.0433982291037972E-9</v>
          </cell>
          <cell r="IF27">
            <v>3.0433982291037972E-9</v>
          </cell>
          <cell r="IG27">
            <v>3.0433982291037972E-9</v>
          </cell>
          <cell r="IH27">
            <v>3.0433982291037972E-9</v>
          </cell>
        </row>
        <row r="28">
          <cell r="G28">
            <v>17</v>
          </cell>
          <cell r="I28">
            <v>4.4000000000000011E-3</v>
          </cell>
          <cell r="M28">
            <v>4.3353959289391926E-3</v>
          </cell>
          <cell r="R28">
            <v>4.3353959289391926E-3</v>
          </cell>
          <cell r="S28">
            <v>7.0147538727904658E-5</v>
          </cell>
          <cell r="T28">
            <v>3.6046501898767604E-2</v>
          </cell>
          <cell r="W28">
            <v>5.3897021279078706E-3</v>
          </cell>
          <cell r="X28">
            <v>5.3897021279078706E-3</v>
          </cell>
          <cell r="Y28">
            <v>5.0249301830819352E-4</v>
          </cell>
          <cell r="Z28">
            <v>3.5774145642441545E-2</v>
          </cell>
          <cell r="AD28">
            <v>1.4435838412149579E-4</v>
          </cell>
          <cell r="AE28">
            <v>5.0249301830819352E-4</v>
          </cell>
          <cell r="AG28">
            <v>3.5774145642441545E-2</v>
          </cell>
          <cell r="AI28">
            <v>2.1651423312846682E-2</v>
          </cell>
          <cell r="AJ28">
            <v>1.0192208371626439E-2</v>
          </cell>
          <cell r="AK28">
            <v>1.8806927080219117E-2</v>
          </cell>
          <cell r="AL28">
            <v>2.1111185767950437E-2</v>
          </cell>
          <cell r="AM28">
            <v>2.1859358805772463E-5</v>
          </cell>
          <cell r="AN28">
            <v>2.1859358805772463E-5</v>
          </cell>
          <cell r="AP28">
            <v>2.4768518077793334E-2</v>
          </cell>
          <cell r="AR28">
            <v>2.6144341720909015E-2</v>
          </cell>
          <cell r="AS28">
            <v>2.6144341720909015E-2</v>
          </cell>
          <cell r="AT28">
            <v>2.6144341720909015E-2</v>
          </cell>
          <cell r="AU28">
            <v>2.6144341720909015E-2</v>
          </cell>
          <cell r="AV28">
            <v>8.7465895781554611E-4</v>
          </cell>
          <cell r="AW28">
            <v>1.7698231570751042E-2</v>
          </cell>
          <cell r="AX28">
            <v>7.7948037116276877E-9</v>
          </cell>
          <cell r="AY28">
            <v>1.5943673390662067E-3</v>
          </cell>
          <cell r="AZ28">
            <v>4.1142209320083317E-4</v>
          </cell>
          <cell r="BA28">
            <v>1.425380016493678E-6</v>
          </cell>
          <cell r="BB28">
            <v>1.3803966177410216E-4</v>
          </cell>
          <cell r="BC28">
            <v>1.3803966177410216E-4</v>
          </cell>
          <cell r="BD28">
            <v>1.3803966177410216E-4</v>
          </cell>
          <cell r="BE28">
            <v>3.319910427311238E-5</v>
          </cell>
          <cell r="BF28">
            <v>1.8806927080219128E-2</v>
          </cell>
          <cell r="BH28">
            <v>3.3222697357660605E-5</v>
          </cell>
          <cell r="BI28">
            <v>3.1708424840256007E-7</v>
          </cell>
          <cell r="BJ28">
            <v>3.3222697357660605E-5</v>
          </cell>
          <cell r="BK28">
            <v>3.3222697357660605E-5</v>
          </cell>
          <cell r="BL28">
            <v>3.3222697357660605E-5</v>
          </cell>
          <cell r="BN28">
            <v>3.3222697357660605E-5</v>
          </cell>
          <cell r="BO28">
            <v>3.3222697357660612E-5</v>
          </cell>
          <cell r="BQ28">
            <v>3.3222697357660612E-5</v>
          </cell>
          <cell r="BR28">
            <v>6.7230601053270558E-7</v>
          </cell>
          <cell r="BS28">
            <v>3.3222701933105622E-5</v>
          </cell>
          <cell r="BT28">
            <v>3.3222701933105622E-5</v>
          </cell>
          <cell r="BU28">
            <v>3.3222701933105622E-5</v>
          </cell>
          <cell r="BV28">
            <v>3.3222701933105622E-5</v>
          </cell>
          <cell r="BW28">
            <v>3.3222701933105622E-5</v>
          </cell>
          <cell r="BX28">
            <v>3.3222701933105622E-5</v>
          </cell>
          <cell r="BY28">
            <v>3.3222701933105622E-5</v>
          </cell>
          <cell r="BZ28">
            <v>3.3222701933105622E-5</v>
          </cell>
          <cell r="CA28">
            <v>3.3222701933105622E-5</v>
          </cell>
          <cell r="CB28">
            <v>3.3222701933105622E-5</v>
          </cell>
          <cell r="CC28">
            <v>3.3222701933105622E-5</v>
          </cell>
          <cell r="CD28">
            <v>3.3222695987722371E-5</v>
          </cell>
          <cell r="CE28">
            <v>8.2974958061035862E-6</v>
          </cell>
          <cell r="CF28">
            <v>1.0192218409858544E-2</v>
          </cell>
          <cell r="CG28">
            <v>8.2974958061035862E-6</v>
          </cell>
          <cell r="CH28">
            <v>7.7992406339790723E-9</v>
          </cell>
          <cell r="CI28">
            <v>4.1142274858818183E-4</v>
          </cell>
          <cell r="CJ28">
            <v>7.7993147778058131E-9</v>
          </cell>
          <cell r="CK28">
            <v>7.7993147778058131E-9</v>
          </cell>
          <cell r="CL28">
            <v>7.7993147778058131E-9</v>
          </cell>
          <cell r="CM28">
            <v>7.7993147778058131E-9</v>
          </cell>
          <cell r="CN28">
            <v>7.7993147778058131E-9</v>
          </cell>
          <cell r="CO28">
            <v>7.7993147778058131E-9</v>
          </cell>
          <cell r="CP28">
            <v>7.7993147778058131E-9</v>
          </cell>
          <cell r="CQ28">
            <v>7.7993147778058131E-9</v>
          </cell>
          <cell r="CR28">
            <v>7.7993147778058131E-9</v>
          </cell>
          <cell r="CS28">
            <v>7.7993147778058131E-9</v>
          </cell>
          <cell r="CT28">
            <v>7.7993147778058131E-9</v>
          </cell>
          <cell r="CU28">
            <v>7.7993147778058131E-9</v>
          </cell>
          <cell r="CV28">
            <v>7.7993147778058131E-9</v>
          </cell>
          <cell r="CW28">
            <v>7.7993147778058131E-9</v>
          </cell>
          <cell r="CX28">
            <v>7.7993147778058131E-9</v>
          </cell>
          <cell r="CY28">
            <v>7.7993147778058131E-9</v>
          </cell>
          <cell r="CZ28">
            <v>7.7993147778058131E-9</v>
          </cell>
          <cell r="DA28">
            <v>7.7993147778058131E-9</v>
          </cell>
          <cell r="DB28">
            <v>4.1142274858818183E-4</v>
          </cell>
          <cell r="DC28">
            <v>4.1142274858818183E-4</v>
          </cell>
          <cell r="DD28">
            <v>7.7948036415233218E-9</v>
          </cell>
          <cell r="DE28">
            <v>7.7948036415233218E-9</v>
          </cell>
          <cell r="DF28">
            <v>7.7993147778058131E-9</v>
          </cell>
          <cell r="DG28">
            <v>7.7993147778058131E-9</v>
          </cell>
          <cell r="DH28">
            <v>7.7993147778058131E-9</v>
          </cell>
          <cell r="DI28">
            <v>7.7993147778058131E-9</v>
          </cell>
          <cell r="DJ28">
            <v>7.7993147778058131E-9</v>
          </cell>
          <cell r="DK28">
            <v>3.3222672977250751E-5</v>
          </cell>
          <cell r="DL28">
            <v>7.7948036415233218E-9</v>
          </cell>
          <cell r="DM28">
            <v>7.7948036415233218E-9</v>
          </cell>
          <cell r="DN28">
            <v>7.7948036415233218E-9</v>
          </cell>
          <cell r="DO28">
            <v>7.7948036415233218E-9</v>
          </cell>
          <cell r="DP28">
            <v>4.1412011102711185E-4</v>
          </cell>
          <cell r="DQ28">
            <v>2.9051784653520606E-2</v>
          </cell>
          <cell r="DR28">
            <v>4.1412011102711185E-4</v>
          </cell>
          <cell r="DS28">
            <v>2.1111185767950437E-2</v>
          </cell>
          <cell r="DT28">
            <v>2.1111185767950437E-2</v>
          </cell>
          <cell r="DU28">
            <v>2.4768518077793334E-2</v>
          </cell>
          <cell r="DV28">
            <v>2.4768518077793334E-2</v>
          </cell>
          <cell r="DW28">
            <v>2.4768518077793334E-2</v>
          </cell>
          <cell r="DX28">
            <v>2.4768518077793334E-2</v>
          </cell>
          <cell r="ED28">
            <v>2.6144341720909015E-2</v>
          </cell>
          <cell r="EE28">
            <v>2.6144341720909015E-2</v>
          </cell>
          <cell r="EF28">
            <v>2.6144341720909015E-2</v>
          </cell>
          <cell r="EG28">
            <v>2.6144341720909015E-2</v>
          </cell>
          <cell r="EH28">
            <v>2.9051784653520606E-2</v>
          </cell>
          <cell r="EI28">
            <v>5.7001026885127027E-4</v>
          </cell>
          <cell r="EJ28">
            <v>3.3093099586842256E-2</v>
          </cell>
          <cell r="EK28">
            <v>5.7001026885127027E-4</v>
          </cell>
          <cell r="EL28">
            <v>4.3891840987205562E-4</v>
          </cell>
          <cell r="EM28">
            <v>4.3891840987205562E-4</v>
          </cell>
          <cell r="EN28">
            <v>4.3891840987205562E-4</v>
          </cell>
          <cell r="EO28">
            <v>4.3891840987205562E-4</v>
          </cell>
          <cell r="EP28">
            <v>4.3891840987205562E-4</v>
          </cell>
          <cell r="EQ28">
            <v>3.3093076686206202E-2</v>
          </cell>
          <cell r="ER28">
            <v>3.3093076686206202E-2</v>
          </cell>
          <cell r="ES28">
            <v>3.3093076686206202E-2</v>
          </cell>
          <cell r="ET28">
            <v>3.3093076686206202E-2</v>
          </cell>
          <cell r="EU28">
            <v>3.3093076686206202E-2</v>
          </cell>
          <cell r="EV28">
            <v>3.3093076686206202E-2</v>
          </cell>
          <cell r="EW28">
            <v>3.3093076686206202E-2</v>
          </cell>
          <cell r="EX28">
            <v>4.3891840987205562E-4</v>
          </cell>
          <cell r="EY28">
            <v>1.61179498076078E-4</v>
          </cell>
          <cell r="EZ28">
            <v>2.5512047948722052E-2</v>
          </cell>
          <cell r="FA28">
            <v>2.5512047948722052E-2</v>
          </cell>
          <cell r="FB28">
            <v>2.5512047948722052E-2</v>
          </cell>
          <cell r="FC28">
            <v>2.5512047948722052E-2</v>
          </cell>
          <cell r="FD28">
            <v>2.5512047948722052E-2</v>
          </cell>
          <cell r="FE28">
            <v>1.61179498076078E-4</v>
          </cell>
          <cell r="FF28">
            <v>1.3467837547911294E-4</v>
          </cell>
          <cell r="FG28">
            <v>1.3467837547911294E-4</v>
          </cell>
          <cell r="FH28">
            <v>8.0149783787808031E-6</v>
          </cell>
          <cell r="FI28">
            <v>1.9456499834785753E-3</v>
          </cell>
          <cell r="FJ28">
            <v>8.0149783787808031E-6</v>
          </cell>
          <cell r="FK28">
            <v>8.0149783787808031E-6</v>
          </cell>
          <cell r="FL28">
            <v>1.4253812117019083E-6</v>
          </cell>
          <cell r="FM28">
            <v>4.1688533488828585E-5</v>
          </cell>
          <cell r="FN28">
            <v>1.4253812117019083E-6</v>
          </cell>
          <cell r="FO28">
            <v>1.4253812117019083E-6</v>
          </cell>
          <cell r="FP28">
            <v>4.1688533488828585E-5</v>
          </cell>
          <cell r="FQ28">
            <v>4.1688533488828585E-5</v>
          </cell>
          <cell r="FR28">
            <v>1.9456499834785753E-3</v>
          </cell>
          <cell r="FS28">
            <v>1.9456499834785753E-3</v>
          </cell>
          <cell r="FT28">
            <v>1.9456499834785753E-3</v>
          </cell>
          <cell r="FU28">
            <v>4.1688533488828585E-5</v>
          </cell>
          <cell r="FV28">
            <v>4.1688533488828585E-5</v>
          </cell>
          <cell r="FW28">
            <v>4.1688533488828585E-5</v>
          </cell>
          <cell r="FX28">
            <v>1.9456499834785753E-3</v>
          </cell>
          <cell r="FY28">
            <v>1.9456499834785753E-3</v>
          </cell>
          <cell r="FZ28">
            <v>2.5512047948722052E-2</v>
          </cell>
          <cell r="GA28">
            <v>2.5512047948722052E-2</v>
          </cell>
          <cell r="GB28">
            <v>4.1142274858818183E-4</v>
          </cell>
          <cell r="GC28">
            <v>4.1142274858818183E-4</v>
          </cell>
          <cell r="GD28">
            <v>4.1142274858818183E-4</v>
          </cell>
          <cell r="GE28">
            <v>4.1142274858818183E-4</v>
          </cell>
          <cell r="GF28">
            <v>1.8806927080219128E-2</v>
          </cell>
          <cell r="GG28">
            <v>1.8806927080219128E-2</v>
          </cell>
          <cell r="GH28">
            <v>1.8806927080219128E-2</v>
          </cell>
          <cell r="GI28">
            <v>1.0192218409858544E-2</v>
          </cell>
          <cell r="GJ28">
            <v>1.0192218409858544E-2</v>
          </cell>
          <cell r="GK28">
            <v>8.2974958061035862E-6</v>
          </cell>
          <cell r="GL28">
            <v>8.2974958061035862E-6</v>
          </cell>
          <cell r="GM28">
            <v>8.2974958061035862E-6</v>
          </cell>
          <cell r="GN28">
            <v>8.2974958061035862E-6</v>
          </cell>
          <cell r="GO28">
            <v>3.6046501898772842E-2</v>
          </cell>
          <cell r="GP28">
            <v>3.6046501898767604E-2</v>
          </cell>
          <cell r="GQ28">
            <v>1.5943771522341048E-3</v>
          </cell>
          <cell r="GR28">
            <v>2.1859358805772463E-5</v>
          </cell>
          <cell r="GS28">
            <v>2.1859358805772463E-5</v>
          </cell>
          <cell r="GT28">
            <v>3.3222701933105622E-5</v>
          </cell>
          <cell r="GV28">
            <v>3.3222701933105622E-5</v>
          </cell>
          <cell r="GX28">
            <v>3.3222697357660605E-5</v>
          </cell>
          <cell r="GY28">
            <v>3.319910427311238E-5</v>
          </cell>
          <cell r="GZ28">
            <v>3.1708424840256007E-7</v>
          </cell>
          <cell r="HA28">
            <v>2.9051784653520606E-2</v>
          </cell>
          <cell r="HB28">
            <v>5.7001026885127027E-4</v>
          </cell>
          <cell r="HC28">
            <v>7.4197475258919055E-3</v>
          </cell>
          <cell r="HD28">
            <v>2.4092167258905093E-2</v>
          </cell>
          <cell r="HE28">
            <v>3.3093099586842256E-2</v>
          </cell>
          <cell r="HY28">
            <v>7.7993147778058147E-9</v>
          </cell>
          <cell r="HZ28">
            <v>7.7993147778058147E-9</v>
          </cell>
          <cell r="IA28">
            <v>7.7979592149996581E-9</v>
          </cell>
          <cell r="IB28">
            <v>7.7993164561612796E-9</v>
          </cell>
          <cell r="IC28">
            <v>7.7993147778058147E-9</v>
          </cell>
          <cell r="ID28">
            <v>7.7993147778058147E-9</v>
          </cell>
          <cell r="IE28">
            <v>7.7993147778058147E-9</v>
          </cell>
          <cell r="IF28">
            <v>7.7993147778058147E-9</v>
          </cell>
          <cell r="IG28">
            <v>7.7993147778058147E-9</v>
          </cell>
          <cell r="IH28">
            <v>7.7993147778058147E-9</v>
          </cell>
        </row>
        <row r="29">
          <cell r="G29">
            <v>18</v>
          </cell>
          <cell r="I29">
            <v>3.9000000000000007E-3</v>
          </cell>
          <cell r="M29">
            <v>3.8427373006506473E-3</v>
          </cell>
          <cell r="R29">
            <v>3.8427373006506473E-3</v>
          </cell>
          <cell r="S29">
            <v>2.8977568194014998E-5</v>
          </cell>
          <cell r="T29">
            <v>3.219649941790808E-2</v>
          </cell>
          <cell r="W29">
            <v>4.7853485658140319E-3</v>
          </cell>
          <cell r="X29">
            <v>4.7853485658140319E-3</v>
          </cell>
          <cell r="Y29">
            <v>4.1551058014410524E-4</v>
          </cell>
          <cell r="Z29">
            <v>3.1953225459489157E-2</v>
          </cell>
          <cell r="AD29">
            <v>1.193696902236348E-4</v>
          </cell>
          <cell r="AE29">
            <v>4.1551058014410524E-4</v>
          </cell>
          <cell r="AG29">
            <v>3.1953225459489157E-2</v>
          </cell>
          <cell r="AI29">
            <v>1.9338905184459715E-2</v>
          </cell>
          <cell r="AJ29">
            <v>5.2281381852420563E-3</v>
          </cell>
          <cell r="AK29">
            <v>1.7815434829034443E-2</v>
          </cell>
          <cell r="AL29">
            <v>1.8810132126132622E-2</v>
          </cell>
          <cell r="AM29">
            <v>7.9085622821961569E-6</v>
          </cell>
          <cell r="AN29">
            <v>7.9085622821961569E-6</v>
          </cell>
          <cell r="AP29">
            <v>2.2070629615571758E-2</v>
          </cell>
          <cell r="AR29">
            <v>2.3296592910920351E-2</v>
          </cell>
          <cell r="AS29">
            <v>2.3296592910920351E-2</v>
          </cell>
          <cell r="AT29">
            <v>2.3296592910920351E-2</v>
          </cell>
          <cell r="AU29">
            <v>2.3296592910920351E-2</v>
          </cell>
          <cell r="AV29">
            <v>3.1066027590005815E-4</v>
          </cell>
          <cell r="AW29">
            <v>1.5613800817343402E-2</v>
          </cell>
          <cell r="AX29">
            <v>5.32504106202749E-10</v>
          </cell>
          <cell r="AY29">
            <v>6.4612864075774129E-4</v>
          </cell>
          <cell r="AZ29">
            <v>9.4737663960967273E-5</v>
          </cell>
          <cell r="BA29">
            <v>9.9721899062959101E-8</v>
          </cell>
          <cell r="BB29">
            <v>1.1409705344569538E-4</v>
          </cell>
          <cell r="BC29">
            <v>1.1409705344569538E-4</v>
          </cell>
          <cell r="BD29">
            <v>1.1409705344569538E-4</v>
          </cell>
          <cell r="BE29">
            <v>1.4690051876202302E-5</v>
          </cell>
          <cell r="BF29">
            <v>1.781543482903445E-2</v>
          </cell>
          <cell r="BH29">
            <v>1.4700657565890005E-5</v>
          </cell>
          <cell r="BI29">
            <v>9.1729545261116665E-8</v>
          </cell>
          <cell r="BJ29">
            <v>1.4700657565890005E-5</v>
          </cell>
          <cell r="BK29">
            <v>1.4700657565890005E-5</v>
          </cell>
          <cell r="BL29">
            <v>1.4700657565890005E-5</v>
          </cell>
          <cell r="BN29">
            <v>1.4700657565890005E-5</v>
          </cell>
          <cell r="BO29">
            <v>1.4700657565890007E-5</v>
          </cell>
          <cell r="BQ29">
            <v>1.4700657565890007E-5</v>
          </cell>
          <cell r="BR29">
            <v>2.1280750633208569E-7</v>
          </cell>
          <cell r="BS29">
            <v>1.4700659590471263E-5</v>
          </cell>
          <cell r="BT29">
            <v>1.4700659590471263E-5</v>
          </cell>
          <cell r="BU29">
            <v>1.4700659590471263E-5</v>
          </cell>
          <cell r="BV29">
            <v>1.4700659590471263E-5</v>
          </cell>
          <cell r="BW29">
            <v>1.4700659590471263E-5</v>
          </cell>
          <cell r="BX29">
            <v>1.4700659590471263E-5</v>
          </cell>
          <cell r="BY29">
            <v>1.4700659590471263E-5</v>
          </cell>
          <cell r="BZ29">
            <v>1.4700659590471263E-5</v>
          </cell>
          <cell r="CA29">
            <v>1.4700659590471263E-5</v>
          </cell>
          <cell r="CB29">
            <v>1.4700659590471263E-5</v>
          </cell>
          <cell r="CC29">
            <v>1.4700659590471263E-5</v>
          </cell>
          <cell r="CD29">
            <v>1.47006566578801E-5</v>
          </cell>
          <cell r="CE29">
            <v>1.9094174222521428E-6</v>
          </cell>
          <cell r="CF29">
            <v>5.2281450271335957E-3</v>
          </cell>
          <cell r="CG29">
            <v>1.9094174222521428E-6</v>
          </cell>
          <cell r="CH29">
            <v>5.3288804809766689E-10</v>
          </cell>
          <cell r="CI29">
            <v>9.4737852613499968E-5</v>
          </cell>
          <cell r="CJ29">
            <v>5.3289209426012751E-10</v>
          </cell>
          <cell r="CK29">
            <v>5.3289209426012751E-10</v>
          </cell>
          <cell r="CL29">
            <v>5.3289209426012751E-10</v>
          </cell>
          <cell r="CM29">
            <v>5.3289209426012751E-10</v>
          </cell>
          <cell r="CN29">
            <v>5.3289209426012751E-10</v>
          </cell>
          <cell r="CO29">
            <v>5.3289209426012751E-10</v>
          </cell>
          <cell r="CP29">
            <v>5.3289209426012751E-10</v>
          </cell>
          <cell r="CQ29">
            <v>5.3289209426012751E-10</v>
          </cell>
          <cell r="CR29">
            <v>5.3289209426012751E-10</v>
          </cell>
          <cell r="CS29">
            <v>5.3289209426012751E-10</v>
          </cell>
          <cell r="CT29">
            <v>5.3289209426012751E-10</v>
          </cell>
          <cell r="CU29">
            <v>5.3289209426012751E-10</v>
          </cell>
          <cell r="CV29">
            <v>5.3289209426012751E-10</v>
          </cell>
          <cell r="CW29">
            <v>5.3289209426012751E-10</v>
          </cell>
          <cell r="CX29">
            <v>5.3289209426012751E-10</v>
          </cell>
          <cell r="CY29">
            <v>5.3289209426012751E-10</v>
          </cell>
          <cell r="CZ29">
            <v>5.3289209426012751E-10</v>
          </cell>
          <cell r="DA29">
            <v>5.3289209426012751E-10</v>
          </cell>
          <cell r="DB29">
            <v>9.4737852613499968E-5</v>
          </cell>
          <cell r="DC29">
            <v>9.4737852613499968E-5</v>
          </cell>
          <cell r="DD29">
            <v>5.3250409754425062E-10</v>
          </cell>
          <cell r="DE29">
            <v>5.3250409754425062E-10</v>
          </cell>
          <cell r="DF29">
            <v>5.3289209426012751E-10</v>
          </cell>
          <cell r="DG29">
            <v>5.3289209426012751E-10</v>
          </cell>
          <cell r="DH29">
            <v>5.3289209426012751E-10</v>
          </cell>
          <cell r="DI29">
            <v>5.3289209426012751E-10</v>
          </cell>
          <cell r="DJ29">
            <v>5.3289209426012751E-10</v>
          </cell>
          <cell r="DK29">
            <v>1.4700645307845493E-5</v>
          </cell>
          <cell r="DL29">
            <v>5.3250409754425062E-10</v>
          </cell>
          <cell r="DM29">
            <v>5.3250409754425062E-10</v>
          </cell>
          <cell r="DN29">
            <v>5.3250409754425062E-10</v>
          </cell>
          <cell r="DO29">
            <v>5.3250409754425062E-10</v>
          </cell>
          <cell r="DP29">
            <v>1.6696045903438395E-4</v>
          </cell>
          <cell r="DQ29">
            <v>2.5760490878779158E-2</v>
          </cell>
          <cell r="DR29">
            <v>1.6696045903438395E-4</v>
          </cell>
          <cell r="DS29">
            <v>1.8810132126132622E-2</v>
          </cell>
          <cell r="DT29">
            <v>1.8810132126132622E-2</v>
          </cell>
          <cell r="DU29">
            <v>2.2070629615571758E-2</v>
          </cell>
          <cell r="DV29">
            <v>2.2070629615571758E-2</v>
          </cell>
          <cell r="DW29">
            <v>2.2070629615571758E-2</v>
          </cell>
          <cell r="DX29">
            <v>2.2070629615571758E-2</v>
          </cell>
          <cell r="ED29">
            <v>2.3296592910920351E-2</v>
          </cell>
          <cell r="EE29">
            <v>2.3296592910920351E-2</v>
          </cell>
          <cell r="EF29">
            <v>2.3296592910920351E-2</v>
          </cell>
          <cell r="EG29">
            <v>2.3296592910920351E-2</v>
          </cell>
          <cell r="EH29">
            <v>2.5760490878779158E-2</v>
          </cell>
          <cell r="EI29">
            <v>2.3409140024545271E-4</v>
          </cell>
          <cell r="EJ29">
            <v>2.9382463934715556E-2</v>
          </cell>
          <cell r="EK29">
            <v>2.3409140024545271E-4</v>
          </cell>
          <cell r="EL29">
            <v>1.7763934450816879E-4</v>
          </cell>
          <cell r="EM29">
            <v>1.7763934450816879E-4</v>
          </cell>
          <cell r="EN29">
            <v>1.7763934450816879E-4</v>
          </cell>
          <cell r="EO29">
            <v>1.7763934450816879E-4</v>
          </cell>
          <cell r="EP29">
            <v>1.7763934450816879E-4</v>
          </cell>
          <cell r="EQ29">
            <v>2.9382435514501537E-2</v>
          </cell>
          <cell r="ER29">
            <v>2.9382435514501537E-2</v>
          </cell>
          <cell r="ES29">
            <v>2.9382435514501537E-2</v>
          </cell>
          <cell r="ET29">
            <v>2.9382435514501537E-2</v>
          </cell>
          <cell r="EU29">
            <v>2.9382435514501537E-2</v>
          </cell>
          <cell r="EV29">
            <v>2.9382435514501537E-2</v>
          </cell>
          <cell r="EW29">
            <v>2.9382435514501537E-2</v>
          </cell>
          <cell r="EX29">
            <v>1.7763934450816879E-4</v>
          </cell>
          <cell r="EY29">
            <v>3.4075846937745523E-5</v>
          </cell>
          <cell r="EZ29">
            <v>1.3137962938912494E-2</v>
          </cell>
          <cell r="FA29">
            <v>1.3137962938912494E-2</v>
          </cell>
          <cell r="FB29">
            <v>1.3137962938912494E-2</v>
          </cell>
          <cell r="FC29">
            <v>1.3137962938912494E-2</v>
          </cell>
          <cell r="FD29">
            <v>1.3137962938912494E-2</v>
          </cell>
          <cell r="FE29">
            <v>3.4075846937745523E-5</v>
          </cell>
          <cell r="FF29">
            <v>2.9098372594707744E-5</v>
          </cell>
          <cell r="FG29">
            <v>2.9098372594707744E-5</v>
          </cell>
          <cell r="FH29">
            <v>8.0997728805673147E-7</v>
          </cell>
          <cell r="FI29">
            <v>4.335520814718711E-4</v>
          </cell>
          <cell r="FJ29">
            <v>8.0997728805673147E-7</v>
          </cell>
          <cell r="FK29">
            <v>8.0997728805673147E-7</v>
          </cell>
          <cell r="FL29">
            <v>9.9721870268070538E-8</v>
          </cell>
          <cell r="FM29">
            <v>4.4394593863863574E-6</v>
          </cell>
          <cell r="FN29">
            <v>9.9721870268070538E-8</v>
          </cell>
          <cell r="FO29">
            <v>9.9721870268070538E-8</v>
          </cell>
          <cell r="FP29">
            <v>4.4394593863863574E-6</v>
          </cell>
          <cell r="FQ29">
            <v>4.4394593863863574E-6</v>
          </cell>
          <cell r="FR29">
            <v>4.335520814718711E-4</v>
          </cell>
          <cell r="FS29">
            <v>4.335520814718711E-4</v>
          </cell>
          <cell r="FT29">
            <v>4.335520814718711E-4</v>
          </cell>
          <cell r="FU29">
            <v>4.4394593863863574E-6</v>
          </cell>
          <cell r="FV29">
            <v>4.4394593863863574E-6</v>
          </cell>
          <cell r="FW29">
            <v>4.4394593863863574E-6</v>
          </cell>
          <cell r="FX29">
            <v>4.335520814718711E-4</v>
          </cell>
          <cell r="FY29">
            <v>4.335520814718711E-4</v>
          </cell>
          <cell r="FZ29">
            <v>1.3137962938912494E-2</v>
          </cell>
          <cell r="GA29">
            <v>1.3137962938912494E-2</v>
          </cell>
          <cell r="GB29">
            <v>9.4737852613499968E-5</v>
          </cell>
          <cell r="GC29">
            <v>9.4737852613499968E-5</v>
          </cell>
          <cell r="GD29">
            <v>9.4737852613499968E-5</v>
          </cell>
          <cell r="GE29">
            <v>9.4737852613499968E-5</v>
          </cell>
          <cell r="GF29">
            <v>1.781543482903445E-2</v>
          </cell>
          <cell r="GG29">
            <v>1.781543482903445E-2</v>
          </cell>
          <cell r="GH29">
            <v>1.781543482903445E-2</v>
          </cell>
          <cell r="GI29">
            <v>5.2281450271335957E-3</v>
          </cell>
          <cell r="GJ29">
            <v>5.2281450271335957E-3</v>
          </cell>
          <cell r="GK29">
            <v>1.9094174222521428E-6</v>
          </cell>
          <cell r="GL29">
            <v>1.9094174222521428E-6</v>
          </cell>
          <cell r="GM29">
            <v>1.9094174222521428E-6</v>
          </cell>
          <cell r="GN29">
            <v>1.9094174222521428E-6</v>
          </cell>
          <cell r="GO29">
            <v>3.2196499417912645E-2</v>
          </cell>
          <cell r="GP29">
            <v>3.219649941790808E-2</v>
          </cell>
          <cell r="GQ29">
            <v>6.4613296901448757E-4</v>
          </cell>
          <cell r="GR29">
            <v>7.9085622821961569E-6</v>
          </cell>
          <cell r="GS29">
            <v>7.9085622821961569E-6</v>
          </cell>
          <cell r="GT29">
            <v>1.4700659590471263E-5</v>
          </cell>
          <cell r="GV29">
            <v>1.4700659590471263E-5</v>
          </cell>
          <cell r="GX29">
            <v>1.4700657565890005E-5</v>
          </cell>
          <cell r="GY29">
            <v>1.4690051876202302E-5</v>
          </cell>
          <cell r="GZ29">
            <v>9.1729545261116665E-8</v>
          </cell>
          <cell r="HA29">
            <v>2.5760490878779158E-2</v>
          </cell>
          <cell r="HB29">
            <v>2.3409140024545271E-4</v>
          </cell>
          <cell r="HC29">
            <v>3.9351209779506131E-3</v>
          </cell>
          <cell r="HD29">
            <v>2.0460769123073149E-2</v>
          </cell>
          <cell r="HE29">
            <v>2.9382463934715556E-2</v>
          </cell>
          <cell r="HY29">
            <v>5.3289209426012761E-10</v>
          </cell>
          <cell r="HZ29">
            <v>5.3289209426012761E-10</v>
          </cell>
          <cell r="IA29">
            <v>5.3276772950002519E-10</v>
          </cell>
          <cell r="IB29">
            <v>5.3289216857212947E-10</v>
          </cell>
          <cell r="IC29">
            <v>5.3289209426012761E-10</v>
          </cell>
          <cell r="ID29">
            <v>5.3289209426012761E-10</v>
          </cell>
          <cell r="IE29">
            <v>5.3289209426012761E-10</v>
          </cell>
          <cell r="IF29">
            <v>5.3289209426012761E-10</v>
          </cell>
          <cell r="IG29">
            <v>5.3289209426012761E-10</v>
          </cell>
          <cell r="IH29">
            <v>5.3289209426012761E-10</v>
          </cell>
        </row>
        <row r="30">
          <cell r="G30">
            <v>19</v>
          </cell>
          <cell r="I30">
            <v>3.200000000000001E-3</v>
          </cell>
          <cell r="M30">
            <v>3.1530152210466856E-3</v>
          </cell>
          <cell r="R30">
            <v>3.1530152210466856E-3</v>
          </cell>
          <cell r="S30">
            <v>1.0535701458950119E-5</v>
          </cell>
          <cell r="T30">
            <v>2.6515829935178075E-2</v>
          </cell>
          <cell r="W30">
            <v>3.9296754277219278E-3</v>
          </cell>
          <cell r="X30">
            <v>3.9296754277219278E-3</v>
          </cell>
          <cell r="Y30">
            <v>3.2901423908272251E-4</v>
          </cell>
          <cell r="Z30">
            <v>2.6315475594587145E-2</v>
          </cell>
          <cell r="AD30">
            <v>9.4520644419808947E-5</v>
          </cell>
          <cell r="AE30">
            <v>3.2901423908272251E-4</v>
          </cell>
          <cell r="AG30">
            <v>2.6315475594587145E-2</v>
          </cell>
          <cell r="AI30">
            <v>1.5926795498404138E-2</v>
          </cell>
          <cell r="AJ30">
            <v>2.1489801681619748E-3</v>
          </cell>
          <cell r="AK30">
            <v>1.5182606865612023E-2</v>
          </cell>
          <cell r="AL30">
            <v>1.5461753334479489E-2</v>
          </cell>
          <cell r="AM30">
            <v>2.5169088177829292E-6</v>
          </cell>
          <cell r="AN30">
            <v>2.5169088177829292E-6</v>
          </cell>
          <cell r="AP30">
            <v>1.814247281893637E-2</v>
          </cell>
          <cell r="AR30">
            <v>1.9150237715103303E-2</v>
          </cell>
          <cell r="AS30">
            <v>1.9150237715103303E-2</v>
          </cell>
          <cell r="AT30">
            <v>1.9150237715103303E-2</v>
          </cell>
          <cell r="AU30">
            <v>1.9150237715103303E-2</v>
          </cell>
          <cell r="AV30">
            <v>1.0279581064392394E-4</v>
          </cell>
          <cell r="AW30">
            <v>1.2783842303176716E-2</v>
          </cell>
          <cell r="AX30">
            <v>2.5200890634550686E-11</v>
          </cell>
          <cell r="AY30">
            <v>2.3686179496728338E-4</v>
          </cell>
          <cell r="AZ30">
            <v>1.6504879695589546E-5</v>
          </cell>
          <cell r="BA30">
            <v>5.1946216699835616E-9</v>
          </cell>
          <cell r="BB30">
            <v>9.0342345023157854E-5</v>
          </cell>
          <cell r="BC30">
            <v>9.0342345023157854E-5</v>
          </cell>
          <cell r="BD30">
            <v>9.0342345023157854E-5</v>
          </cell>
          <cell r="BE30">
            <v>5.5873518183860298E-6</v>
          </cell>
          <cell r="BF30">
            <v>1.518260686561203E-2</v>
          </cell>
          <cell r="BH30">
            <v>5.5914207987960405E-6</v>
          </cell>
          <cell r="BI30">
            <v>2.4623230515560135E-8</v>
          </cell>
          <cell r="BJ30">
            <v>5.5914207987960405E-6</v>
          </cell>
          <cell r="BK30">
            <v>5.5914207987960405E-6</v>
          </cell>
          <cell r="BL30">
            <v>5.5914207987960405E-6</v>
          </cell>
          <cell r="BN30">
            <v>5.5914207987960405E-6</v>
          </cell>
          <cell r="BO30">
            <v>5.5914207987960405E-6</v>
          </cell>
          <cell r="BQ30">
            <v>5.5914207987960405E-6</v>
          </cell>
          <cell r="BR30">
            <v>6.1983252268668085E-8</v>
          </cell>
          <cell r="BS30">
            <v>5.5914215688490597E-6</v>
          </cell>
          <cell r="BT30">
            <v>5.5914215688490597E-6</v>
          </cell>
          <cell r="BU30">
            <v>5.5914215688490597E-6</v>
          </cell>
          <cell r="BV30">
            <v>5.5914215688490597E-6</v>
          </cell>
          <cell r="BW30">
            <v>5.5914215688490597E-6</v>
          </cell>
          <cell r="BX30">
            <v>5.5914215688490597E-6</v>
          </cell>
          <cell r="BY30">
            <v>5.5914215688490597E-6</v>
          </cell>
          <cell r="BZ30">
            <v>5.5914215688490597E-6</v>
          </cell>
          <cell r="CA30">
            <v>5.5914215688490597E-6</v>
          </cell>
          <cell r="CB30">
            <v>5.5914215688490597E-6</v>
          </cell>
          <cell r="CC30">
            <v>5.5914215688490597E-6</v>
          </cell>
          <cell r="CD30">
            <v>5.5914204312872378E-6</v>
          </cell>
          <cell r="CE30">
            <v>3.325861736763903E-7</v>
          </cell>
          <cell r="CF30">
            <v>2.1489834210469457E-3</v>
          </cell>
          <cell r="CG30">
            <v>3.325861736763903E-7</v>
          </cell>
          <cell r="CH30">
            <v>2.5221304851610398E-11</v>
          </cell>
          <cell r="CI30">
            <v>1.6504917323728693E-5</v>
          </cell>
          <cell r="CJ30">
            <v>2.5221435549014264E-11</v>
          </cell>
          <cell r="CK30">
            <v>2.5221435549014264E-11</v>
          </cell>
          <cell r="CL30">
            <v>2.5221435549014264E-11</v>
          </cell>
          <cell r="CM30">
            <v>2.5221435549014264E-11</v>
          </cell>
          <cell r="CN30">
            <v>2.5221435549014264E-11</v>
          </cell>
          <cell r="CO30">
            <v>2.522143554901426E-11</v>
          </cell>
          <cell r="CP30">
            <v>2.5221435549014264E-11</v>
          </cell>
          <cell r="CQ30">
            <v>2.522143554901426E-11</v>
          </cell>
          <cell r="CR30">
            <v>2.522143554901426E-11</v>
          </cell>
          <cell r="CS30">
            <v>2.522143554901426E-11</v>
          </cell>
          <cell r="CT30">
            <v>2.522143554901426E-11</v>
          </cell>
          <cell r="CU30">
            <v>2.522143554901426E-11</v>
          </cell>
          <cell r="CV30">
            <v>2.522143554901426E-11</v>
          </cell>
          <cell r="CW30">
            <v>2.522143554901426E-11</v>
          </cell>
          <cell r="CX30">
            <v>2.522143554901426E-11</v>
          </cell>
          <cell r="CY30">
            <v>2.522143554901426E-11</v>
          </cell>
          <cell r="CZ30">
            <v>2.522143554901426E-11</v>
          </cell>
          <cell r="DA30">
            <v>2.522143554901426E-11</v>
          </cell>
          <cell r="DB30">
            <v>1.6504917323728693E-5</v>
          </cell>
          <cell r="DC30">
            <v>1.6504917323728693E-5</v>
          </cell>
          <cell r="DD30">
            <v>2.5200890220274592E-11</v>
          </cell>
          <cell r="DE30">
            <v>2.5200890220274592E-11</v>
          </cell>
          <cell r="DF30">
            <v>2.522143554901426E-11</v>
          </cell>
          <cell r="DG30">
            <v>2.522143554901426E-11</v>
          </cell>
          <cell r="DH30">
            <v>2.522143554901426E-11</v>
          </cell>
          <cell r="DI30">
            <v>2.522143554901426E-11</v>
          </cell>
          <cell r="DJ30">
            <v>2.522143554901426E-11</v>
          </cell>
          <cell r="DK30">
            <v>5.5914160285712285E-6</v>
          </cell>
          <cell r="DL30">
            <v>2.5200890220274592E-11</v>
          </cell>
          <cell r="DM30">
            <v>2.5200890220274592E-11</v>
          </cell>
          <cell r="DN30">
            <v>2.5200890220274592E-11</v>
          </cell>
          <cell r="DO30">
            <v>2.5200890220274592E-11</v>
          </cell>
          <cell r="DP30">
            <v>6.0991525589696107E-5</v>
          </cell>
          <cell r="DQ30">
            <v>2.1141203455590708E-2</v>
          </cell>
          <cell r="DR30">
            <v>6.0991525589696107E-5</v>
          </cell>
          <cell r="DS30">
            <v>1.5461753334479489E-2</v>
          </cell>
          <cell r="DT30">
            <v>1.5461753334479489E-2</v>
          </cell>
          <cell r="DU30">
            <v>1.814247281893637E-2</v>
          </cell>
          <cell r="DV30">
            <v>1.814247281893637E-2</v>
          </cell>
          <cell r="DW30">
            <v>1.814247281893637E-2</v>
          </cell>
          <cell r="DX30">
            <v>1.814247281893637E-2</v>
          </cell>
          <cell r="ED30">
            <v>1.9150237715103303E-2</v>
          </cell>
          <cell r="EE30">
            <v>1.9150237715103303E-2</v>
          </cell>
          <cell r="EF30">
            <v>1.9150237715103303E-2</v>
          </cell>
          <cell r="EG30">
            <v>1.9150237715103303E-2</v>
          </cell>
          <cell r="EH30">
            <v>2.1141203455590708E-2</v>
          </cell>
          <cell r="EI30">
            <v>8.7315443756393624E-5</v>
          </cell>
          <cell r="EJ30">
            <v>2.4128566211771577E-2</v>
          </cell>
          <cell r="EK30">
            <v>8.7315443756393624E-5</v>
          </cell>
          <cell r="EL30">
            <v>6.5179015028278515E-5</v>
          </cell>
          <cell r="EM30">
            <v>6.5179015028278515E-5</v>
          </cell>
          <cell r="EN30">
            <v>6.5179015028278515E-5</v>
          </cell>
          <cell r="EO30">
            <v>6.5179015028278515E-5</v>
          </cell>
          <cell r="EP30">
            <v>6.5179015028278515E-5</v>
          </cell>
          <cell r="EQ30">
            <v>2.4128539810310708E-2</v>
          </cell>
          <cell r="ER30">
            <v>2.4128539810310708E-2</v>
          </cell>
          <cell r="ES30">
            <v>2.4128539810310708E-2</v>
          </cell>
          <cell r="ET30">
            <v>2.4128539810310708E-2</v>
          </cell>
          <cell r="EU30">
            <v>2.4128539810310708E-2</v>
          </cell>
          <cell r="EV30">
            <v>2.4128539810310708E-2</v>
          </cell>
          <cell r="EW30">
            <v>2.4128539810310708E-2</v>
          </cell>
          <cell r="EX30">
            <v>6.5179015028278515E-5</v>
          </cell>
          <cell r="EY30">
            <v>5.6061747017494211E-6</v>
          </cell>
          <cell r="EZ30">
            <v>5.4431706433728522E-3</v>
          </cell>
          <cell r="FA30">
            <v>5.4431706433728522E-3</v>
          </cell>
          <cell r="FB30">
            <v>5.4431706433728522E-3</v>
          </cell>
          <cell r="FC30">
            <v>5.4431706433728522E-3</v>
          </cell>
          <cell r="FD30">
            <v>5.4431706433728522E-3</v>
          </cell>
          <cell r="FE30">
            <v>5.6061747017494211E-6</v>
          </cell>
          <cell r="FF30">
            <v>5.0185424013913414E-6</v>
          </cell>
          <cell r="FG30">
            <v>5.0185424013913414E-6</v>
          </cell>
          <cell r="FH30">
            <v>6.2697416486867811E-8</v>
          </cell>
          <cell r="FI30">
            <v>7.5874802116258748E-5</v>
          </cell>
          <cell r="FJ30">
            <v>6.2697416486867811E-8</v>
          </cell>
          <cell r="FK30">
            <v>6.2697416486867811E-8</v>
          </cell>
          <cell r="FL30">
            <v>5.1946218118936435E-9</v>
          </cell>
          <cell r="FM30">
            <v>3.565429242431271E-7</v>
          </cell>
          <cell r="FN30">
            <v>5.1946218118936435E-9</v>
          </cell>
          <cell r="FO30">
            <v>5.1946218118936435E-9</v>
          </cell>
          <cell r="FP30">
            <v>3.565429242431271E-7</v>
          </cell>
          <cell r="FQ30">
            <v>3.565429242431271E-7</v>
          </cell>
          <cell r="FR30">
            <v>7.5874802116258748E-5</v>
          </cell>
          <cell r="FS30">
            <v>7.5874802116258748E-5</v>
          </cell>
          <cell r="FT30">
            <v>7.5874802116258748E-5</v>
          </cell>
          <cell r="FU30">
            <v>3.565429242431271E-7</v>
          </cell>
          <cell r="FV30">
            <v>3.565429242431271E-7</v>
          </cell>
          <cell r="FW30">
            <v>3.565429242431271E-7</v>
          </cell>
          <cell r="FX30">
            <v>7.5874802116258748E-5</v>
          </cell>
          <cell r="FY30">
            <v>7.5874802116258748E-5</v>
          </cell>
          <cell r="FZ30">
            <v>5.4431706433728522E-3</v>
          </cell>
          <cell r="GA30">
            <v>5.4431706433728522E-3</v>
          </cell>
          <cell r="GB30">
            <v>1.6504917323728693E-5</v>
          </cell>
          <cell r="GC30">
            <v>1.6504917323728693E-5</v>
          </cell>
          <cell r="GD30">
            <v>1.6504917323728693E-5</v>
          </cell>
          <cell r="GE30">
            <v>1.6504917323728693E-5</v>
          </cell>
          <cell r="GF30">
            <v>1.518260686561203E-2</v>
          </cell>
          <cell r="GG30">
            <v>1.518260686561203E-2</v>
          </cell>
          <cell r="GH30">
            <v>1.518260686561203E-2</v>
          </cell>
          <cell r="GI30">
            <v>2.1489834210469457E-3</v>
          </cell>
          <cell r="GJ30">
            <v>2.1489834210469457E-3</v>
          </cell>
          <cell r="GK30">
            <v>3.325861736763903E-7</v>
          </cell>
          <cell r="GL30">
            <v>3.325861736763903E-7</v>
          </cell>
          <cell r="GM30">
            <v>3.325861736763903E-7</v>
          </cell>
          <cell r="GN30">
            <v>3.325861736763903E-7</v>
          </cell>
          <cell r="GO30">
            <v>2.6515829935181808E-2</v>
          </cell>
          <cell r="GP30">
            <v>2.6515829935178075E-2</v>
          </cell>
          <cell r="GQ30">
            <v>2.3686348400251902E-4</v>
          </cell>
          <cell r="GR30">
            <v>2.5169088177829292E-6</v>
          </cell>
          <cell r="GS30">
            <v>2.5169088177829292E-6</v>
          </cell>
          <cell r="GT30">
            <v>5.5914215688490597E-6</v>
          </cell>
          <cell r="GV30">
            <v>5.5914215688490597E-6</v>
          </cell>
          <cell r="GX30">
            <v>5.5914207987960405E-6</v>
          </cell>
          <cell r="GY30">
            <v>5.5873518183860298E-6</v>
          </cell>
          <cell r="GZ30">
            <v>2.4623230515560135E-8</v>
          </cell>
          <cell r="HA30">
            <v>2.1141203455590708E-2</v>
          </cell>
          <cell r="HB30">
            <v>8.7315443756393624E-5</v>
          </cell>
          <cell r="HC30">
            <v>1.9294116873256367E-3</v>
          </cell>
          <cell r="HD30">
            <v>1.6345667931189144E-2</v>
          </cell>
          <cell r="HE30">
            <v>2.4128566211771577E-2</v>
          </cell>
          <cell r="HY30">
            <v>2.5221435549014264E-11</v>
          </cell>
          <cell r="HZ30">
            <v>2.5221435549014264E-11</v>
          </cell>
          <cell r="IA30">
            <v>2.5215100378167137E-11</v>
          </cell>
          <cell r="IB30">
            <v>2.5221443037272352E-11</v>
          </cell>
          <cell r="IC30">
            <v>2.5221435549014264E-11</v>
          </cell>
          <cell r="ID30">
            <v>2.5221435549014264E-11</v>
          </cell>
          <cell r="IE30">
            <v>2.5221435549014264E-11</v>
          </cell>
          <cell r="IF30">
            <v>2.5221435549014264E-11</v>
          </cell>
          <cell r="IG30">
            <v>2.5221435549014264E-11</v>
          </cell>
          <cell r="IH30">
            <v>2.5221435549014264E-11</v>
          </cell>
        </row>
        <row r="31">
          <cell r="G31">
            <v>20</v>
          </cell>
          <cell r="I31">
            <v>5.000000000000001E-3</v>
          </cell>
          <cell r="M31">
            <v>4.9265862828854453E-3</v>
          </cell>
          <cell r="R31">
            <v>4.9265862828854453E-3</v>
          </cell>
          <cell r="S31">
            <v>9.3835353539182954E-6</v>
          </cell>
          <cell r="T31">
            <v>4.148347621136917E-2</v>
          </cell>
          <cell r="W31">
            <v>6.1418475926856226E-3</v>
          </cell>
          <cell r="X31">
            <v>6.1418475926856226E-3</v>
          </cell>
          <cell r="Y31">
            <v>5.0771367313974883E-4</v>
          </cell>
          <cell r="Z31">
            <v>4.1170024204875325E-2</v>
          </cell>
          <cell r="AD31">
            <v>1.4585819659267558E-4</v>
          </cell>
          <cell r="AE31">
            <v>5.0771367313974883E-4</v>
          </cell>
          <cell r="AG31">
            <v>4.1170024204875325E-2</v>
          </cell>
          <cell r="AI31">
            <v>2.4917146331578013E-2</v>
          </cell>
          <cell r="AJ31">
            <v>2.0034082227631755E-3</v>
          </cell>
          <cell r="AK31">
            <v>2.4061795974944577E-2</v>
          </cell>
          <cell r="AL31">
            <v>2.4170100021843621E-2</v>
          </cell>
          <cell r="AM31">
            <v>2.023660028334476E-6</v>
          </cell>
          <cell r="AN31">
            <v>2.023660028334476E-6</v>
          </cell>
          <cell r="AP31">
            <v>2.8360948338534264E-2</v>
          </cell>
          <cell r="AR31">
            <v>2.9936321687185328E-2</v>
          </cell>
          <cell r="AS31">
            <v>2.9936321687185328E-2</v>
          </cell>
          <cell r="AT31">
            <v>2.9936321687185328E-2</v>
          </cell>
          <cell r="AU31">
            <v>2.9936321687185328E-2</v>
          </cell>
          <cell r="AV31">
            <v>8.7734161423839408E-5</v>
          </cell>
          <cell r="AW31">
            <v>1.9959763594520515E-2</v>
          </cell>
          <cell r="AX31">
            <v>4.7984794032281233E-12</v>
          </cell>
          <cell r="AY31">
            <v>2.1109905191402456E-4</v>
          </cell>
          <cell r="AZ31">
            <v>8.330938447744168E-6</v>
          </cell>
          <cell r="BA31">
            <v>1.1023878231767507E-9</v>
          </cell>
          <cell r="BB31">
            <v>1.3941020729552875E-4</v>
          </cell>
          <cell r="BC31">
            <v>1.3941020729552875E-4</v>
          </cell>
          <cell r="BD31">
            <v>1.3941020729552875E-4</v>
          </cell>
          <cell r="BE31">
            <v>5.0671045482194799E-6</v>
          </cell>
          <cell r="BF31">
            <v>2.4061795974944587E-2</v>
          </cell>
          <cell r="BH31">
            <v>5.0708166389444055E-6</v>
          </cell>
          <cell r="BI31">
            <v>1.5904334869373996E-8</v>
          </cell>
          <cell r="BJ31">
            <v>5.0708166389444055E-6</v>
          </cell>
          <cell r="BK31">
            <v>5.0708166389444055E-6</v>
          </cell>
          <cell r="BL31">
            <v>5.0708166389444055E-6</v>
          </cell>
          <cell r="BN31">
            <v>5.0708166389444055E-6</v>
          </cell>
          <cell r="BO31">
            <v>5.0708166389444055E-6</v>
          </cell>
          <cell r="BQ31">
            <v>5.0708166389444055E-6</v>
          </cell>
          <cell r="BR31">
            <v>4.2958949796449187E-8</v>
          </cell>
          <cell r="BS31">
            <v>5.0708173372995832E-6</v>
          </cell>
          <cell r="BT31">
            <v>5.0708173372995832E-6</v>
          </cell>
          <cell r="BU31">
            <v>5.0708173372995832E-6</v>
          </cell>
          <cell r="BV31">
            <v>5.0708173372995832E-6</v>
          </cell>
          <cell r="BW31">
            <v>5.0708173372995832E-6</v>
          </cell>
          <cell r="BX31">
            <v>5.0708173372995832E-6</v>
          </cell>
          <cell r="BY31">
            <v>5.0708173372995832E-6</v>
          </cell>
          <cell r="BZ31">
            <v>5.0708173372995832E-6</v>
          </cell>
          <cell r="CA31">
            <v>5.0708173372995832E-6</v>
          </cell>
          <cell r="CB31">
            <v>5.0708173372995832E-6</v>
          </cell>
          <cell r="CC31">
            <v>5.0708173372995832E-6</v>
          </cell>
          <cell r="CD31">
            <v>5.0708163071708141E-6</v>
          </cell>
          <cell r="CE31">
            <v>1.678671513579067E-7</v>
          </cell>
          <cell r="CF31">
            <v>2.0034114152308988E-3</v>
          </cell>
          <cell r="CG31">
            <v>1.678671513579067E-7</v>
          </cell>
          <cell r="CH31">
            <v>4.8028378591431566E-12</v>
          </cell>
          <cell r="CI31">
            <v>8.3309586644552839E-6</v>
          </cell>
          <cell r="CJ31">
            <v>4.8028560011697268E-12</v>
          </cell>
          <cell r="CK31">
            <v>4.8028560011697268E-12</v>
          </cell>
          <cell r="CL31">
            <v>4.8028560011697268E-12</v>
          </cell>
          <cell r="CM31">
            <v>4.8028560011697268E-12</v>
          </cell>
          <cell r="CN31">
            <v>4.8028560011697268E-12</v>
          </cell>
          <cell r="CO31">
            <v>4.8028560011697268E-12</v>
          </cell>
          <cell r="CP31">
            <v>4.8028560011697268E-12</v>
          </cell>
          <cell r="CQ31">
            <v>4.8028560011697268E-12</v>
          </cell>
          <cell r="CR31">
            <v>4.8028560011697268E-12</v>
          </cell>
          <cell r="CS31">
            <v>4.8028560011697268E-12</v>
          </cell>
          <cell r="CT31">
            <v>4.8028560011697268E-12</v>
          </cell>
          <cell r="CU31">
            <v>4.8028560011697268E-12</v>
          </cell>
          <cell r="CV31">
            <v>4.8028560011697268E-12</v>
          </cell>
          <cell r="CW31">
            <v>4.8028560011697268E-12</v>
          </cell>
          <cell r="CX31">
            <v>4.8028560011697268E-12</v>
          </cell>
          <cell r="CY31">
            <v>4.8028560011697268E-12</v>
          </cell>
          <cell r="CZ31">
            <v>4.8028560011697268E-12</v>
          </cell>
          <cell r="DA31">
            <v>4.8028560011697268E-12</v>
          </cell>
          <cell r="DB31">
            <v>8.3309586644552839E-6</v>
          </cell>
          <cell r="DC31">
            <v>8.3309586644552839E-6</v>
          </cell>
          <cell r="DD31">
            <v>4.7984793080755252E-12</v>
          </cell>
          <cell r="DE31">
            <v>4.7984793080755252E-12</v>
          </cell>
          <cell r="DF31">
            <v>4.8028560011697268E-12</v>
          </cell>
          <cell r="DG31">
            <v>4.8028560011697268E-12</v>
          </cell>
          <cell r="DH31">
            <v>4.8028560011697268E-12</v>
          </cell>
          <cell r="DI31">
            <v>4.8028560011697268E-12</v>
          </cell>
          <cell r="DJ31">
            <v>4.8028560011697268E-12</v>
          </cell>
          <cell r="DK31">
            <v>5.070812320253946E-6</v>
          </cell>
          <cell r="DL31">
            <v>4.7984793080755252E-12</v>
          </cell>
          <cell r="DM31">
            <v>4.7984793080755252E-12</v>
          </cell>
          <cell r="DN31">
            <v>4.7984793080755252E-12</v>
          </cell>
          <cell r="DO31">
            <v>4.7984793080755252E-12</v>
          </cell>
          <cell r="DP31">
            <v>5.4233116967819572E-5</v>
          </cell>
          <cell r="DQ31">
            <v>3.3035269237041504E-2</v>
          </cell>
          <cell r="DR31">
            <v>5.4233116967819572E-5</v>
          </cell>
          <cell r="DS31">
            <v>2.4170100021843621E-2</v>
          </cell>
          <cell r="DT31">
            <v>2.4170100021843621E-2</v>
          </cell>
          <cell r="DU31">
            <v>2.8360948338534264E-2</v>
          </cell>
          <cell r="DV31">
            <v>2.8360948338534264E-2</v>
          </cell>
          <cell r="DW31">
            <v>2.8360948338534264E-2</v>
          </cell>
          <cell r="DX31">
            <v>2.8360948338534264E-2</v>
          </cell>
          <cell r="ED31">
            <v>2.9936321687185328E-2</v>
          </cell>
          <cell r="EE31">
            <v>2.9936321687185328E-2</v>
          </cell>
          <cell r="EF31">
            <v>2.9936321687185328E-2</v>
          </cell>
          <cell r="EG31">
            <v>2.9936321687185328E-2</v>
          </cell>
          <cell r="EH31">
            <v>3.3035269237041504E-2</v>
          </cell>
          <cell r="EI31">
            <v>7.8776288682641613E-5</v>
          </cell>
          <cell r="EJ31">
            <v>3.771150763789767E-2</v>
          </cell>
          <cell r="EK31">
            <v>7.8776288682641613E-5</v>
          </cell>
          <cell r="EL31">
            <v>5.8137333342232712E-5</v>
          </cell>
          <cell r="EM31">
            <v>5.8137333342232712E-5</v>
          </cell>
          <cell r="EN31">
            <v>5.8137333342232712E-5</v>
          </cell>
          <cell r="EO31">
            <v>5.8137333342232712E-5</v>
          </cell>
          <cell r="EP31">
            <v>5.8137333342232712E-5</v>
          </cell>
          <cell r="EQ31">
            <v>3.7711464758028369E-2</v>
          </cell>
          <cell r="ER31">
            <v>3.7711464758028369E-2</v>
          </cell>
          <cell r="ES31">
            <v>3.7711464758028369E-2</v>
          </cell>
          <cell r="ET31">
            <v>3.7711464758028369E-2</v>
          </cell>
          <cell r="EU31">
            <v>3.7711464758028369E-2</v>
          </cell>
          <cell r="EV31">
            <v>3.7711464758028369E-2</v>
          </cell>
          <cell r="EW31">
            <v>3.7711464758028369E-2</v>
          </cell>
          <cell r="EX31">
            <v>5.8137333342232712E-5</v>
          </cell>
          <cell r="EY31">
            <v>2.7000469457049109E-6</v>
          </cell>
          <cell r="EZ31">
            <v>5.0627881189099951E-3</v>
          </cell>
          <cell r="FA31">
            <v>5.0627881189099951E-3</v>
          </cell>
          <cell r="FB31">
            <v>5.0627881189099951E-3</v>
          </cell>
          <cell r="FC31">
            <v>5.0627881189099951E-3</v>
          </cell>
          <cell r="FD31">
            <v>5.0627881189099951E-3</v>
          </cell>
          <cell r="FE31">
            <v>2.7000469457049109E-6</v>
          </cell>
          <cell r="FF31">
            <v>2.5713863463536607E-6</v>
          </cell>
          <cell r="FG31">
            <v>2.5713863463536607E-6</v>
          </cell>
          <cell r="FH31">
            <v>1.7893208014065148E-8</v>
          </cell>
          <cell r="FI31">
            <v>3.907998852044084E-5</v>
          </cell>
          <cell r="FJ31">
            <v>1.7893208014065148E-8</v>
          </cell>
          <cell r="FK31">
            <v>1.7893208014065148E-8</v>
          </cell>
          <cell r="FL31">
            <v>1.1023895383904085E-9</v>
          </cell>
          <cell r="FM31">
            <v>1.0369610869943146E-7</v>
          </cell>
          <cell r="FN31">
            <v>1.1023895383904085E-9</v>
          </cell>
          <cell r="FO31">
            <v>1.1023895383904085E-9</v>
          </cell>
          <cell r="FP31">
            <v>1.0369610869943146E-7</v>
          </cell>
          <cell r="FQ31">
            <v>1.0369610869943146E-7</v>
          </cell>
          <cell r="FR31">
            <v>3.907998852044084E-5</v>
          </cell>
          <cell r="FS31">
            <v>3.907998852044084E-5</v>
          </cell>
          <cell r="FT31">
            <v>3.907998852044084E-5</v>
          </cell>
          <cell r="FU31">
            <v>1.0369610869943146E-7</v>
          </cell>
          <cell r="FV31">
            <v>1.0369610869943146E-7</v>
          </cell>
          <cell r="FW31">
            <v>1.0369610869943146E-7</v>
          </cell>
          <cell r="FX31">
            <v>3.907998852044084E-5</v>
          </cell>
          <cell r="FY31">
            <v>3.907998852044084E-5</v>
          </cell>
          <cell r="FZ31">
            <v>5.0627881189099951E-3</v>
          </cell>
          <cell r="GA31">
            <v>5.0627881189099951E-3</v>
          </cell>
          <cell r="GB31">
            <v>8.3309586644552839E-6</v>
          </cell>
          <cell r="GC31">
            <v>8.3309586644552839E-6</v>
          </cell>
          <cell r="GD31">
            <v>8.3309586644552839E-6</v>
          </cell>
          <cell r="GE31">
            <v>8.3309586644552839E-6</v>
          </cell>
          <cell r="GF31">
            <v>2.4061795974944587E-2</v>
          </cell>
          <cell r="GG31">
            <v>2.4061795974944587E-2</v>
          </cell>
          <cell r="GH31">
            <v>2.4061795974944587E-2</v>
          </cell>
          <cell r="GI31">
            <v>2.0034114152308988E-3</v>
          </cell>
          <cell r="GJ31">
            <v>2.0034114152308988E-3</v>
          </cell>
          <cell r="GK31">
            <v>1.678671513579067E-7</v>
          </cell>
          <cell r="GL31">
            <v>1.678671513579067E-7</v>
          </cell>
          <cell r="GM31">
            <v>1.678671513579067E-7</v>
          </cell>
          <cell r="GN31">
            <v>1.678671513579067E-7</v>
          </cell>
          <cell r="GO31">
            <v>4.1483476211374916E-2</v>
          </cell>
          <cell r="GP31">
            <v>4.148347621136917E-2</v>
          </cell>
          <cell r="GQ31">
            <v>2.111006181906073E-4</v>
          </cell>
          <cell r="GR31">
            <v>2.023660028334476E-6</v>
          </cell>
          <cell r="GS31">
            <v>2.023660028334476E-6</v>
          </cell>
          <cell r="GT31">
            <v>5.0708173372995832E-6</v>
          </cell>
          <cell r="GV31">
            <v>5.0708173372995832E-6</v>
          </cell>
          <cell r="GX31">
            <v>5.0708166389444055E-6</v>
          </cell>
          <cell r="GY31">
            <v>5.0671045482194799E-6</v>
          </cell>
          <cell r="GZ31">
            <v>1.5904334869373996E-8</v>
          </cell>
          <cell r="HA31">
            <v>3.3035269237041504E-2</v>
          </cell>
          <cell r="HB31">
            <v>7.8776288682641613E-5</v>
          </cell>
          <cell r="HC31">
            <v>2.1309950277171308E-3</v>
          </cell>
          <cell r="HD31">
            <v>2.5237180739048026E-2</v>
          </cell>
          <cell r="HE31">
            <v>3.771150763789767E-2</v>
          </cell>
        </row>
        <row r="32">
          <cell r="G32">
            <v>21</v>
          </cell>
          <cell r="I32">
            <v>1.9000000000000004E-3</v>
          </cell>
          <cell r="M32">
            <v>1.8721027874964696E-3</v>
          </cell>
          <cell r="R32">
            <v>1.8721027874964696E-3</v>
          </cell>
          <cell r="S32">
            <v>5.1208436763742297E-7</v>
          </cell>
          <cell r="T32">
            <v>1.5786365944803336E-2</v>
          </cell>
          <cell r="W32">
            <v>2.3346482924731979E-3</v>
          </cell>
          <cell r="X32">
            <v>2.3346482924731979E-3</v>
          </cell>
          <cell r="Y32">
            <v>1.9018273043639394E-4</v>
          </cell>
          <cell r="Z32">
            <v>1.5667082259864309E-2</v>
          </cell>
          <cell r="AD32">
            <v>5.4636523599962185E-5</v>
          </cell>
          <cell r="AE32">
            <v>1.9018273043639394E-4</v>
          </cell>
          <cell r="AG32">
            <v>1.5667082259864309E-2</v>
          </cell>
          <cell r="AI32">
            <v>9.4821168750170541E-3</v>
          </cell>
          <cell r="AJ32">
            <v>1.1791317292938082E-4</v>
          </cell>
          <cell r="AK32">
            <v>9.2996208319482548E-3</v>
          </cell>
          <cell r="AL32">
            <v>9.1883391397267113E-3</v>
          </cell>
          <cell r="AM32">
            <v>8.1311361598824664E-8</v>
          </cell>
          <cell r="AN32">
            <v>8.1311361598824664E-8</v>
          </cell>
          <cell r="AP32">
            <v>1.078161046944554E-2</v>
          </cell>
          <cell r="AR32">
            <v>1.1380499532898474E-2</v>
          </cell>
          <cell r="AS32">
            <v>1.1380499532898474E-2</v>
          </cell>
          <cell r="AT32">
            <v>1.1380499532898474E-2</v>
          </cell>
          <cell r="AU32">
            <v>1.1380499532898474E-2</v>
          </cell>
          <cell r="AV32">
            <v>4.6466295466618977E-6</v>
          </cell>
          <cell r="AW32">
            <v>7.578247341033538E-3</v>
          </cell>
          <cell r="AX32">
            <v>1.9196257817569332E-15</v>
          </cell>
          <cell r="AY32">
            <v>1.1762456843239157E-5</v>
          </cell>
          <cell r="AZ32">
            <v>6.6561269176888252E-8</v>
          </cell>
          <cell r="BA32">
            <v>7.174192231258081E-13</v>
          </cell>
          <cell r="BB32">
            <v>5.222117509257204E-5</v>
          </cell>
          <cell r="BC32">
            <v>5.222117509257204E-5</v>
          </cell>
          <cell r="BD32">
            <v>5.222117509257204E-5</v>
          </cell>
          <cell r="BE32">
            <v>2.8971748994462192E-7</v>
          </cell>
          <cell r="BF32">
            <v>9.29962083194826E-3</v>
          </cell>
          <cell r="BH32">
            <v>2.8993150600077388E-7</v>
          </cell>
          <cell r="BI32">
            <v>3.9096276916119946E-10</v>
          </cell>
          <cell r="BJ32">
            <v>2.8993150600077388E-7</v>
          </cell>
          <cell r="BK32">
            <v>2.8993150600077388E-7</v>
          </cell>
          <cell r="BL32">
            <v>2.8993150600077388E-7</v>
          </cell>
          <cell r="BN32">
            <v>2.8993150600077388E-7</v>
          </cell>
          <cell r="BO32">
            <v>2.8993150600077388E-7</v>
          </cell>
          <cell r="BQ32">
            <v>2.8993150600077388E-7</v>
          </cell>
          <cell r="BR32">
            <v>1.3037647380737096E-9</v>
          </cell>
          <cell r="BS32">
            <v>2.8993154593027294E-7</v>
          </cell>
          <cell r="BT32">
            <v>2.8993154593027294E-7</v>
          </cell>
          <cell r="BU32">
            <v>2.8993154593027294E-7</v>
          </cell>
          <cell r="BV32">
            <v>2.8993154593027294E-7</v>
          </cell>
          <cell r="BW32">
            <v>2.8993154593027294E-7</v>
          </cell>
          <cell r="BX32">
            <v>2.8993154593027294E-7</v>
          </cell>
          <cell r="BY32">
            <v>2.8993154593027294E-7</v>
          </cell>
          <cell r="BZ32">
            <v>2.8993154593027294E-7</v>
          </cell>
          <cell r="CA32">
            <v>2.8993154593027294E-7</v>
          </cell>
          <cell r="CB32">
            <v>2.8993154593027294E-7</v>
          </cell>
          <cell r="CC32">
            <v>2.8993154593027294E-7</v>
          </cell>
          <cell r="CD32">
            <v>2.8993149138205438E-7</v>
          </cell>
          <cell r="CE32">
            <v>1.3411642240459372E-9</v>
          </cell>
          <cell r="CF32">
            <v>1.1791337584890615E-4</v>
          </cell>
          <cell r="CG32">
            <v>1.3411642240459372E-9</v>
          </cell>
          <cell r="CH32">
            <v>1.9218942398442952E-15</v>
          </cell>
          <cell r="CI32">
            <v>6.6561451577961872E-8</v>
          </cell>
          <cell r="CJ32">
            <v>1.9218900040821088E-15</v>
          </cell>
          <cell r="CK32">
            <v>1.9218900040821088E-15</v>
          </cell>
          <cell r="CL32">
            <v>1.9218900040821088E-15</v>
          </cell>
          <cell r="CM32">
            <v>1.9218900040821088E-15</v>
          </cell>
          <cell r="CN32">
            <v>1.9218900040821088E-15</v>
          </cell>
          <cell r="CO32">
            <v>1.9218900040821088E-15</v>
          </cell>
          <cell r="CP32">
            <v>1.9218900040821088E-15</v>
          </cell>
          <cell r="CQ32">
            <v>1.9218900040821088E-15</v>
          </cell>
          <cell r="CR32">
            <v>1.9218900040821088E-15</v>
          </cell>
          <cell r="CS32">
            <v>1.9218900040821088E-15</v>
          </cell>
          <cell r="CT32">
            <v>1.9218900040821088E-15</v>
          </cell>
          <cell r="CU32">
            <v>1.9218900040821088E-15</v>
          </cell>
          <cell r="CV32">
            <v>1.9218900040821088E-15</v>
          </cell>
          <cell r="CW32">
            <v>1.9218900040821088E-15</v>
          </cell>
          <cell r="CX32">
            <v>1.9218900040821088E-15</v>
          </cell>
          <cell r="CY32">
            <v>1.9218900040821088E-15</v>
          </cell>
          <cell r="CZ32">
            <v>1.9218900040821088E-15</v>
          </cell>
          <cell r="DA32">
            <v>1.9218900040821088E-15</v>
          </cell>
          <cell r="DB32">
            <v>6.6561451577961872E-8</v>
          </cell>
          <cell r="DC32">
            <v>6.6561451577961872E-8</v>
          </cell>
          <cell r="DD32">
            <v>1.9196257290605652E-15</v>
          </cell>
          <cell r="DE32">
            <v>1.9196257290605652E-15</v>
          </cell>
          <cell r="DF32">
            <v>1.9218900040821088E-15</v>
          </cell>
          <cell r="DG32">
            <v>1.9218900040821088E-15</v>
          </cell>
          <cell r="DH32">
            <v>1.9218900040821088E-15</v>
          </cell>
          <cell r="DI32">
            <v>1.9218900040821088E-15</v>
          </cell>
          <cell r="DJ32">
            <v>1.9218900040821088E-15</v>
          </cell>
          <cell r="DK32">
            <v>2.8993128026358134E-7</v>
          </cell>
          <cell r="DL32">
            <v>1.9196257290605652E-15</v>
          </cell>
          <cell r="DM32">
            <v>1.9196257290605652E-15</v>
          </cell>
          <cell r="DN32">
            <v>1.9196257290605652E-15</v>
          </cell>
          <cell r="DO32">
            <v>1.9196257290605652E-15</v>
          </cell>
          <cell r="DP32">
            <v>2.9952387060245764E-6</v>
          </cell>
          <cell r="DQ32">
            <v>1.2554264017363795E-2</v>
          </cell>
          <cell r="DR32">
            <v>2.9952387060245764E-6</v>
          </cell>
          <cell r="DS32">
            <v>9.1883391397267113E-3</v>
          </cell>
          <cell r="DT32">
            <v>9.1883391397267113E-3</v>
          </cell>
          <cell r="DU32">
            <v>1.078161046944554E-2</v>
          </cell>
          <cell r="DV32">
            <v>1.078161046944554E-2</v>
          </cell>
          <cell r="DW32">
            <v>1.078161046944554E-2</v>
          </cell>
          <cell r="DX32">
            <v>1.078161046944554E-2</v>
          </cell>
          <cell r="ED32">
            <v>1.1380499532898474E-2</v>
          </cell>
          <cell r="EE32">
            <v>1.1380499532898474E-2</v>
          </cell>
          <cell r="EF32">
            <v>1.1380499532898474E-2</v>
          </cell>
          <cell r="EG32">
            <v>1.1380499532898474E-2</v>
          </cell>
          <cell r="EH32">
            <v>1.2554264017363795E-2</v>
          </cell>
          <cell r="EI32">
            <v>4.5758018923951586E-6</v>
          </cell>
          <cell r="EJ32">
            <v>1.4334955125605077E-2</v>
          </cell>
          <cell r="EK32">
            <v>4.5758018923951586E-6</v>
          </cell>
          <cell r="EL32">
            <v>3.2466675247903246E-6</v>
          </cell>
          <cell r="EM32">
            <v>3.2466675247903246E-6</v>
          </cell>
          <cell r="EN32">
            <v>3.2466675247903246E-6</v>
          </cell>
          <cell r="EO32">
            <v>3.2466675247903246E-6</v>
          </cell>
          <cell r="EP32">
            <v>3.2466675247903246E-6</v>
          </cell>
          <cell r="EQ32">
            <v>1.4334938158513874E-2</v>
          </cell>
          <cell r="ER32">
            <v>1.4334938158513874E-2</v>
          </cell>
          <cell r="ES32">
            <v>1.4334938158513874E-2</v>
          </cell>
          <cell r="ET32">
            <v>1.4334938158513874E-2</v>
          </cell>
          <cell r="EU32">
            <v>1.4334938158513874E-2</v>
          </cell>
          <cell r="EV32">
            <v>1.4334938158513874E-2</v>
          </cell>
          <cell r="EW32">
            <v>1.4334938158513874E-2</v>
          </cell>
          <cell r="EX32">
            <v>3.2466675247903246E-6</v>
          </cell>
          <cell r="EY32">
            <v>1.7872937414442303E-8</v>
          </cell>
          <cell r="EZ32">
            <v>2.9472899681065817E-4</v>
          </cell>
          <cell r="FA32">
            <v>2.9472899681065817E-4</v>
          </cell>
          <cell r="FB32">
            <v>2.9472899681065817E-4</v>
          </cell>
          <cell r="FC32">
            <v>2.9472899681065817E-4</v>
          </cell>
          <cell r="FD32">
            <v>2.9472899681065817E-4</v>
          </cell>
          <cell r="FE32">
            <v>1.7872937414442303E-8</v>
          </cell>
          <cell r="FF32">
            <v>2.9940033137098645E-8</v>
          </cell>
          <cell r="FG32">
            <v>2.9940033137098645E-8</v>
          </cell>
          <cell r="FH32">
            <v>3.0940912574753009E-11</v>
          </cell>
          <cell r="FI32">
            <v>4.5756567779548144E-7</v>
          </cell>
          <cell r="FJ32">
            <v>3.0940912574753009E-11</v>
          </cell>
          <cell r="FK32">
            <v>3.0940912574753009E-11</v>
          </cell>
          <cell r="FL32">
            <v>7.1743030880335739E-13</v>
          </cell>
          <cell r="FM32">
            <v>1.8538617984913449E-10</v>
          </cell>
          <cell r="FN32">
            <v>7.1743030880335739E-13</v>
          </cell>
          <cell r="FO32">
            <v>7.1743030880335739E-13</v>
          </cell>
          <cell r="FP32">
            <v>1.8538617984913449E-10</v>
          </cell>
          <cell r="FQ32">
            <v>1.8538617984913449E-10</v>
          </cell>
          <cell r="FR32">
            <v>4.5756567779548144E-7</v>
          </cell>
          <cell r="FS32">
            <v>4.5756567779548144E-7</v>
          </cell>
          <cell r="FT32">
            <v>4.5756567779548144E-7</v>
          </cell>
          <cell r="FU32">
            <v>1.8538617984913449E-10</v>
          </cell>
          <cell r="FV32">
            <v>1.8538617984913449E-10</v>
          </cell>
          <cell r="FW32">
            <v>1.8538617984913449E-10</v>
          </cell>
          <cell r="FX32">
            <v>4.5756567779548144E-7</v>
          </cell>
          <cell r="FY32">
            <v>4.5756567779548144E-7</v>
          </cell>
          <cell r="FZ32">
            <v>2.9472899681065817E-4</v>
          </cell>
          <cell r="GA32">
            <v>2.9472899681065817E-4</v>
          </cell>
          <cell r="GB32">
            <v>6.6561451577961872E-8</v>
          </cell>
          <cell r="GC32">
            <v>6.6561451577961872E-8</v>
          </cell>
          <cell r="GD32">
            <v>6.6561451577961872E-8</v>
          </cell>
          <cell r="GE32">
            <v>6.6561451577961872E-8</v>
          </cell>
          <cell r="GF32">
            <v>9.29962083194826E-3</v>
          </cell>
          <cell r="GG32">
            <v>9.29962083194826E-3</v>
          </cell>
          <cell r="GH32">
            <v>9.29962083194826E-3</v>
          </cell>
          <cell r="GI32">
            <v>1.1791337584890615E-4</v>
          </cell>
          <cell r="GJ32">
            <v>1.1791337584890615E-4</v>
          </cell>
          <cell r="GK32">
            <v>1.3411642240459372E-9</v>
          </cell>
          <cell r="GL32">
            <v>1.3411642240459372E-9</v>
          </cell>
          <cell r="GM32">
            <v>1.3411642240459372E-9</v>
          </cell>
          <cell r="GN32">
            <v>1.3411642240459372E-9</v>
          </cell>
          <cell r="GO32">
            <v>1.5786365944805529E-2</v>
          </cell>
          <cell r="GP32">
            <v>1.5786365944803336E-2</v>
          </cell>
          <cell r="GQ32">
            <v>1.176255281719065E-5</v>
          </cell>
          <cell r="GR32">
            <v>8.1311361598824664E-8</v>
          </cell>
          <cell r="GS32">
            <v>8.1311361598824664E-8</v>
          </cell>
          <cell r="GT32">
            <v>2.8993154593027294E-7</v>
          </cell>
          <cell r="GV32">
            <v>2.8993154593027294E-7</v>
          </cell>
          <cell r="GX32">
            <v>2.8993150600077388E-7</v>
          </cell>
          <cell r="GY32">
            <v>2.8971748994462192E-7</v>
          </cell>
          <cell r="GZ32">
            <v>3.9096276916119946E-10</v>
          </cell>
          <cell r="HA32">
            <v>1.2554264017363795E-2</v>
          </cell>
          <cell r="HB32">
            <v>4.5758018923951586E-6</v>
          </cell>
          <cell r="HC32">
            <v>2.338172246389757E-4</v>
          </cell>
          <cell r="HD32">
            <v>9.3911757666736567E-3</v>
          </cell>
          <cell r="HE32">
            <v>1.4334955125605077E-2</v>
          </cell>
          <cell r="HY32">
            <v>1.9218900040821092E-15</v>
          </cell>
          <cell r="HZ32">
            <v>1.9218900040821092E-15</v>
          </cell>
          <cell r="IA32">
            <v>1.9211820337484941E-15</v>
          </cell>
          <cell r="IB32">
            <v>1.9218908622502731E-15</v>
          </cell>
          <cell r="IC32">
            <v>1.9218900040821092E-15</v>
          </cell>
          <cell r="ID32">
            <v>1.9218900040821092E-15</v>
          </cell>
          <cell r="IE32">
            <v>1.9218900040821092E-15</v>
          </cell>
          <cell r="IF32">
            <v>1.9218900040821092E-15</v>
          </cell>
          <cell r="IG32">
            <v>1.9218900040821092E-15</v>
          </cell>
          <cell r="IH32">
            <v>1.9218900040821092E-15</v>
          </cell>
        </row>
        <row r="33">
          <cell r="G33">
            <v>22</v>
          </cell>
          <cell r="I33">
            <v>2.9000000000000002E-3</v>
          </cell>
          <cell r="M33">
            <v>2.8574200440735584E-3</v>
          </cell>
          <cell r="R33">
            <v>2.8574200440735584E-3</v>
          </cell>
          <cell r="S33">
            <v>4.0483351878916684E-7</v>
          </cell>
          <cell r="T33">
            <v>2.4097773601044013E-2</v>
          </cell>
          <cell r="W33">
            <v>3.5635026207930121E-3</v>
          </cell>
          <cell r="X33">
            <v>3.5635026207930121E-3</v>
          </cell>
          <cell r="Y33">
            <v>2.8993979279205744E-4</v>
          </cell>
          <cell r="Z33">
            <v>2.3915687806259651E-2</v>
          </cell>
          <cell r="AD33">
            <v>8.3295167206306724E-5</v>
          </cell>
          <cell r="AE33">
            <v>2.8993979279205744E-4</v>
          </cell>
          <cell r="AG33">
            <v>2.3915687806259651E-2</v>
          </cell>
          <cell r="AI33">
            <v>1.4474382859807509E-2</v>
          </cell>
          <cell r="AJ33">
            <v>9.2190277276639457E-5</v>
          </cell>
          <cell r="AK33">
            <v>1.4215990535734283E-2</v>
          </cell>
          <cell r="AL33">
            <v>1.4024688554274051E-2</v>
          </cell>
          <cell r="AM33">
            <v>5.757246538425119E-8</v>
          </cell>
          <cell r="AN33">
            <v>5.757246538425119E-8</v>
          </cell>
          <cell r="AP33">
            <v>1.6456600255742249E-2</v>
          </cell>
          <cell r="AR33">
            <v>1.7370719527878001E-2</v>
          </cell>
          <cell r="AS33">
            <v>1.7370719527878001E-2</v>
          </cell>
          <cell r="AT33">
            <v>1.7370719527878001E-2</v>
          </cell>
          <cell r="AU33">
            <v>1.7370719527878001E-2</v>
          </cell>
          <cell r="AV33">
            <v>3.7693678419585639E-6</v>
          </cell>
          <cell r="AW33">
            <v>1.1566009773539505E-2</v>
          </cell>
          <cell r="AY33">
            <v>9.5880289193929986E-6</v>
          </cell>
          <cell r="AZ33">
            <v>2.4214410394409681E-8</v>
          </cell>
          <cell r="BA33">
            <v>1.3936698337152636E-13</v>
          </cell>
          <cell r="BB33">
            <v>7.9612889366619612E-5</v>
          </cell>
          <cell r="BC33">
            <v>7.9612889366619612E-5</v>
          </cell>
          <cell r="BD33">
            <v>7.9612889366619612E-5</v>
          </cell>
          <cell r="BE33">
            <v>2.2595642998234292E-7</v>
          </cell>
          <cell r="BF33">
            <v>1.4215990535734288E-2</v>
          </cell>
          <cell r="BH33">
            <v>2.2612330430765892E-7</v>
          </cell>
          <cell r="BI33">
            <v>3.1691823917987141E-10</v>
          </cell>
          <cell r="BJ33">
            <v>2.2612330430765892E-7</v>
          </cell>
          <cell r="BK33">
            <v>2.2612330430765892E-7</v>
          </cell>
          <cell r="BL33">
            <v>2.2612330430765892E-7</v>
          </cell>
          <cell r="BN33">
            <v>2.2612330430765892E-7</v>
          </cell>
          <cell r="BO33">
            <v>2.2612330430765892E-7</v>
          </cell>
          <cell r="BQ33">
            <v>2.2612330430765892E-7</v>
          </cell>
          <cell r="BR33">
            <v>1.0798446129355239E-9</v>
          </cell>
          <cell r="BS33">
            <v>2.2612333544946339E-7</v>
          </cell>
          <cell r="BT33">
            <v>2.2612333544946339E-7</v>
          </cell>
          <cell r="BU33">
            <v>2.2612333544946339E-7</v>
          </cell>
          <cell r="BV33">
            <v>2.2612333544946339E-7</v>
          </cell>
          <cell r="BW33">
            <v>2.2612333544946339E-7</v>
          </cell>
          <cell r="BX33">
            <v>2.2612333544946339E-7</v>
          </cell>
          <cell r="BY33">
            <v>2.2612333544946339E-7</v>
          </cell>
          <cell r="BZ33">
            <v>2.2612333544946339E-7</v>
          </cell>
          <cell r="CA33">
            <v>2.2612333544946339E-7</v>
          </cell>
          <cell r="CB33">
            <v>2.2612333544946339E-7</v>
          </cell>
          <cell r="CC33">
            <v>2.2612333544946339E-7</v>
          </cell>
          <cell r="CD33">
            <v>2.2612329342277587E-7</v>
          </cell>
          <cell r="CE33">
            <v>4.879034550264818E-10</v>
          </cell>
          <cell r="CF33">
            <v>9.2190438238839095E-5</v>
          </cell>
          <cell r="CG33">
            <v>4.879034550264818E-10</v>
          </cell>
          <cell r="CI33">
            <v>2.4214479342751076E-8</v>
          </cell>
          <cell r="DB33">
            <v>2.4214479342751076E-8</v>
          </cell>
          <cell r="DC33">
            <v>2.4214479342751076E-8</v>
          </cell>
          <cell r="DK33">
            <v>2.2612313076649969E-7</v>
          </cell>
          <cell r="DP33">
            <v>2.4343986991242504E-6</v>
          </cell>
          <cell r="DQ33">
            <v>1.9161868383384077E-2</v>
          </cell>
          <cell r="DR33">
            <v>2.4343986991242504E-6</v>
          </cell>
          <cell r="DS33">
            <v>1.4024688554274051E-2</v>
          </cell>
          <cell r="DT33">
            <v>1.4024688554274051E-2</v>
          </cell>
          <cell r="DU33">
            <v>1.6456600255742249E-2</v>
          </cell>
          <cell r="DV33">
            <v>1.6456600255742249E-2</v>
          </cell>
          <cell r="DW33">
            <v>1.6456600255742249E-2</v>
          </cell>
          <cell r="DX33">
            <v>1.6456600255742249E-2</v>
          </cell>
          <cell r="ED33">
            <v>1.7370719527878001E-2</v>
          </cell>
          <cell r="EE33">
            <v>1.7370719527878001E-2</v>
          </cell>
          <cell r="EF33">
            <v>1.7370719527878001E-2</v>
          </cell>
          <cell r="EG33">
            <v>1.7370719527878001E-2</v>
          </cell>
          <cell r="EH33">
            <v>1.9161868383384077E-2</v>
          </cell>
          <cell r="EI33">
            <v>3.7803488763595048E-6</v>
          </cell>
          <cell r="EJ33">
            <v>2.1880233686826026E-2</v>
          </cell>
          <cell r="EK33">
            <v>3.7803488763595048E-6</v>
          </cell>
          <cell r="EL33">
            <v>2.6485063451190274E-6</v>
          </cell>
          <cell r="EM33">
            <v>2.6485063451190274E-6</v>
          </cell>
          <cell r="EN33">
            <v>2.6485063451190274E-6</v>
          </cell>
          <cell r="EO33">
            <v>2.6485063451190274E-6</v>
          </cell>
          <cell r="EP33">
            <v>2.6485063451190274E-6</v>
          </cell>
          <cell r="EQ33">
            <v>2.1880207715994974E-2</v>
          </cell>
          <cell r="ER33">
            <v>2.1880207715994974E-2</v>
          </cell>
          <cell r="ES33">
            <v>2.1880207715994974E-2</v>
          </cell>
          <cell r="ET33">
            <v>2.1880207715994974E-2</v>
          </cell>
          <cell r="EU33">
            <v>2.1880207715994974E-2</v>
          </cell>
          <cell r="EV33">
            <v>2.1880207715994974E-2</v>
          </cell>
          <cell r="EW33">
            <v>2.1880207715994974E-2</v>
          </cell>
          <cell r="EX33">
            <v>2.6485063451190274E-6</v>
          </cell>
          <cell r="EY33">
            <v>6.8583760565077153E-9</v>
          </cell>
          <cell r="EZ33">
            <v>2.4112564768640618E-4</v>
          </cell>
          <cell r="FA33">
            <v>2.4112564768640618E-4</v>
          </cell>
          <cell r="FB33">
            <v>2.4112564768640618E-4</v>
          </cell>
          <cell r="FC33">
            <v>2.4112564768640618E-4</v>
          </cell>
          <cell r="FD33">
            <v>2.4112564768640618E-4</v>
          </cell>
          <cell r="FE33">
            <v>6.8583760565077153E-9</v>
          </cell>
          <cell r="FF33">
            <v>1.6505081161075614E-8</v>
          </cell>
          <cell r="FG33">
            <v>1.6505081161075614E-8</v>
          </cell>
          <cell r="FH33">
            <v>8.6396557835596888E-12</v>
          </cell>
          <cell r="FI33">
            <v>2.5236317341991239E-7</v>
          </cell>
          <cell r="FJ33">
            <v>8.6396557835596888E-12</v>
          </cell>
          <cell r="FK33">
            <v>8.6396557835596888E-12</v>
          </cell>
          <cell r="FL33">
            <v>1.3937002251527647E-13</v>
          </cell>
          <cell r="FM33">
            <v>5.2077036516890415E-11</v>
          </cell>
          <cell r="FN33">
            <v>1.3937002251527647E-13</v>
          </cell>
          <cell r="FO33">
            <v>1.3937002251527647E-13</v>
          </cell>
          <cell r="FP33">
            <v>5.2077036516890415E-11</v>
          </cell>
          <cell r="FQ33">
            <v>5.2077036516890415E-11</v>
          </cell>
          <cell r="FR33">
            <v>2.5236317341991239E-7</v>
          </cell>
          <cell r="FS33">
            <v>2.5236317341991239E-7</v>
          </cell>
          <cell r="FT33">
            <v>2.5236317341991239E-7</v>
          </cell>
          <cell r="FU33">
            <v>5.2077036516890415E-11</v>
          </cell>
          <cell r="FV33">
            <v>5.2077036516890415E-11</v>
          </cell>
          <cell r="FW33">
            <v>5.2077036516890415E-11</v>
          </cell>
          <cell r="FX33">
            <v>2.5236317341991239E-7</v>
          </cell>
          <cell r="FY33">
            <v>2.5236317341991239E-7</v>
          </cell>
          <cell r="FZ33">
            <v>2.4112564768640618E-4</v>
          </cell>
          <cell r="GA33">
            <v>2.4112564768640618E-4</v>
          </cell>
          <cell r="GB33">
            <v>2.4214479342751076E-8</v>
          </cell>
          <cell r="GC33">
            <v>2.4214479342751076E-8</v>
          </cell>
          <cell r="GD33">
            <v>2.4214479342751076E-8</v>
          </cell>
          <cell r="GE33">
            <v>2.4214479342751076E-8</v>
          </cell>
          <cell r="GF33">
            <v>1.4215990535734288E-2</v>
          </cell>
          <cell r="GG33">
            <v>1.4215990535734288E-2</v>
          </cell>
          <cell r="GH33">
            <v>1.4215990535734288E-2</v>
          </cell>
          <cell r="GI33">
            <v>9.2190438238839095E-5</v>
          </cell>
          <cell r="GJ33">
            <v>9.2190438238839095E-5</v>
          </cell>
          <cell r="GK33">
            <v>4.879034550264818E-10</v>
          </cell>
          <cell r="GL33">
            <v>4.879034550264818E-10</v>
          </cell>
          <cell r="GM33">
            <v>4.879034550264818E-10</v>
          </cell>
          <cell r="GN33">
            <v>4.879034550264818E-10</v>
          </cell>
          <cell r="GO33">
            <v>2.4097773601047316E-2</v>
          </cell>
          <cell r="GP33">
            <v>2.4097773601044013E-2</v>
          </cell>
          <cell r="GQ33">
            <v>9.5881099595635513E-6</v>
          </cell>
          <cell r="GR33">
            <v>5.757246538425119E-8</v>
          </cell>
          <cell r="GS33">
            <v>5.757246538425119E-8</v>
          </cell>
          <cell r="GT33">
            <v>2.2612333544946339E-7</v>
          </cell>
          <cell r="GV33">
            <v>2.2612333544946339E-7</v>
          </cell>
          <cell r="GX33">
            <v>2.2612330430765892E-7</v>
          </cell>
          <cell r="GY33">
            <v>2.2595642998234292E-7</v>
          </cell>
          <cell r="GZ33">
            <v>3.1691823917987141E-10</v>
          </cell>
          <cell r="HA33">
            <v>1.9161868383384077E-2</v>
          </cell>
          <cell r="HB33">
            <v>3.7803488763595048E-6</v>
          </cell>
          <cell r="HC33">
            <v>2.4198592103759166E-4</v>
          </cell>
          <cell r="HD33">
            <v>1.4293986149978684E-2</v>
          </cell>
          <cell r="HE33">
            <v>2.1880233686826026E-2</v>
          </cell>
        </row>
        <row r="34">
          <cell r="G34">
            <v>23</v>
          </cell>
          <cell r="I34">
            <v>2.1000000000000003E-3</v>
          </cell>
          <cell r="M34">
            <v>2.0691662388118873E-3</v>
          </cell>
          <cell r="R34">
            <v>2.0691662388118873E-3</v>
          </cell>
          <cell r="S34">
            <v>1.0268697268610304E-7</v>
          </cell>
          <cell r="T34">
            <v>1.7451524371835246E-2</v>
          </cell>
          <cell r="W34">
            <v>2.5805139588423957E-3</v>
          </cell>
          <cell r="X34">
            <v>2.5805139588423957E-3</v>
          </cell>
          <cell r="Y34">
            <v>2.0978497124568855E-4</v>
          </cell>
          <cell r="Z34">
            <v>1.7319658406418564E-2</v>
          </cell>
          <cell r="AD34">
            <v>6.0267940764557785E-5</v>
          </cell>
          <cell r="AE34">
            <v>2.0978497124568855E-4</v>
          </cell>
          <cell r="AG34">
            <v>1.7319658406418564E-2</v>
          </cell>
          <cell r="AI34">
            <v>1.0482298013188245E-2</v>
          </cell>
          <cell r="AJ34">
            <v>2.5510819083581788E-5</v>
          </cell>
          <cell r="AK34">
            <v>1.0303925425279871E-2</v>
          </cell>
          <cell r="AL34">
            <v>1.015599579860956E-2</v>
          </cell>
          <cell r="AM34">
            <v>1.1894901557063285E-8</v>
          </cell>
          <cell r="AN34">
            <v>1.1894901557063285E-8</v>
          </cell>
          <cell r="AP34">
            <v>1.1917072350080651E-2</v>
          </cell>
          <cell r="AR34">
            <v>1.2579033224948697E-2</v>
          </cell>
          <cell r="AS34">
            <v>1.2579033224948697E-2</v>
          </cell>
          <cell r="AT34">
            <v>1.2579033224948697E-2</v>
          </cell>
          <cell r="AU34">
            <v>1.2579033224948697E-2</v>
          </cell>
          <cell r="AV34">
            <v>8.0548094433280747E-7</v>
          </cell>
          <cell r="AW34">
            <v>8.3749006279699254E-3</v>
          </cell>
          <cell r="AY34">
            <v>2.0527071505453284E-6</v>
          </cell>
          <cell r="AZ34">
            <v>2.7097493841019103E-9</v>
          </cell>
          <cell r="BA34">
            <v>3.9068926922812952E-15</v>
          </cell>
          <cell r="BB34">
            <v>5.7603640895536894E-5</v>
          </cell>
          <cell r="BC34">
            <v>5.7603640895536894E-5</v>
          </cell>
          <cell r="BD34">
            <v>5.7603640895536894E-5</v>
          </cell>
          <cell r="BE34">
            <v>6.2446065252770169E-8</v>
          </cell>
          <cell r="BF34">
            <v>1.0303925425279876E-2</v>
          </cell>
          <cell r="BH34">
            <v>6.249244479569175E-8</v>
          </cell>
          <cell r="BI34">
            <v>1.1096035473864736E-11</v>
          </cell>
          <cell r="BJ34">
            <v>6.249244479569175E-8</v>
          </cell>
          <cell r="BK34">
            <v>6.249244479569175E-8</v>
          </cell>
          <cell r="BL34">
            <v>6.249244479569175E-8</v>
          </cell>
          <cell r="BN34">
            <v>6.249244479569175E-8</v>
          </cell>
          <cell r="BO34">
            <v>6.249244479569175E-8</v>
          </cell>
          <cell r="BQ34">
            <v>6.249244479569175E-8</v>
          </cell>
          <cell r="BR34">
            <v>5.3773419332045958E-11</v>
          </cell>
          <cell r="BS34">
            <v>6.2492453402179717E-8</v>
          </cell>
          <cell r="BT34">
            <v>6.2492453402179717E-8</v>
          </cell>
          <cell r="BU34">
            <v>6.2492453402179717E-8</v>
          </cell>
          <cell r="BV34">
            <v>6.2492453402179717E-8</v>
          </cell>
          <cell r="BW34">
            <v>6.2492453402179717E-8</v>
          </cell>
          <cell r="BX34">
            <v>6.2492453402179717E-8</v>
          </cell>
          <cell r="BY34">
            <v>6.2492453402179717E-8</v>
          </cell>
          <cell r="BZ34">
            <v>6.2492453402179717E-8</v>
          </cell>
          <cell r="CA34">
            <v>6.2492453402179717E-8</v>
          </cell>
          <cell r="CB34">
            <v>6.2492453402179717E-8</v>
          </cell>
          <cell r="CC34">
            <v>6.2492453402179717E-8</v>
          </cell>
          <cell r="CD34">
            <v>6.2492441430430009E-8</v>
          </cell>
          <cell r="CE34">
            <v>5.459954361094672E-11</v>
          </cell>
          <cell r="CF34">
            <v>2.5510864510245791E-5</v>
          </cell>
          <cell r="CG34">
            <v>5.4599543610946713E-11</v>
          </cell>
          <cell r="CI34">
            <v>2.7097573584183477E-9</v>
          </cell>
          <cell r="DB34">
            <v>2.7097573584183477E-9</v>
          </cell>
          <cell r="DC34">
            <v>2.7097573584183477E-9</v>
          </cell>
          <cell r="DK34">
            <v>6.2492395096056731E-8</v>
          </cell>
          <cell r="DP34">
            <v>5.1821125856308775E-7</v>
          </cell>
          <cell r="DQ34">
            <v>1.3875848450778239E-2</v>
          </cell>
          <cell r="DR34">
            <v>5.1821125856308775E-7</v>
          </cell>
          <cell r="DS34">
            <v>1.015599579860956E-2</v>
          </cell>
          <cell r="DT34">
            <v>1.015599579860956E-2</v>
          </cell>
          <cell r="DU34">
            <v>1.1917072350080651E-2</v>
          </cell>
          <cell r="DV34">
            <v>1.1917072350080651E-2</v>
          </cell>
          <cell r="DW34">
            <v>1.1917072350080651E-2</v>
          </cell>
          <cell r="DX34">
            <v>1.1917072350080651E-2</v>
          </cell>
          <cell r="ED34">
            <v>1.2579033224948697E-2</v>
          </cell>
          <cell r="EE34">
            <v>1.2579033224948697E-2</v>
          </cell>
          <cell r="EF34">
            <v>1.2579033224948697E-2</v>
          </cell>
          <cell r="EG34">
            <v>1.2579033224948697E-2</v>
          </cell>
          <cell r="EH34">
            <v>1.3875848450778239E-2</v>
          </cell>
          <cell r="EI34">
            <v>8.2567147985096591E-7</v>
          </cell>
          <cell r="EJ34">
            <v>1.5844592953871375E-2</v>
          </cell>
          <cell r="EK34">
            <v>8.2567147985096591E-7</v>
          </cell>
          <cell r="EL34">
            <v>5.6712063524759688E-7</v>
          </cell>
          <cell r="EM34">
            <v>5.6712063524759688E-7</v>
          </cell>
          <cell r="EN34">
            <v>5.6712063524759688E-7</v>
          </cell>
          <cell r="EO34">
            <v>5.6712063524759688E-7</v>
          </cell>
          <cell r="EP34">
            <v>5.6712063524759688E-7</v>
          </cell>
          <cell r="EQ34">
            <v>1.5844574103419447E-2</v>
          </cell>
          <cell r="ER34">
            <v>1.5844574103419447E-2</v>
          </cell>
          <cell r="ES34">
            <v>1.5844574103419447E-2</v>
          </cell>
          <cell r="ET34">
            <v>1.5844574103419447E-2</v>
          </cell>
          <cell r="EU34">
            <v>1.5844574103419447E-2</v>
          </cell>
          <cell r="EV34">
            <v>1.5844574103419447E-2</v>
          </cell>
          <cell r="EW34">
            <v>1.5844574103419447E-2</v>
          </cell>
          <cell r="EX34">
            <v>5.6712063524759688E-7</v>
          </cell>
          <cell r="EY34">
            <v>4.0665501312923813E-10</v>
          </cell>
          <cell r="EZ34">
            <v>5.172773383853556E-5</v>
          </cell>
          <cell r="FA34">
            <v>5.172773383853556E-5</v>
          </cell>
          <cell r="FB34">
            <v>5.172773383853556E-5</v>
          </cell>
          <cell r="FC34">
            <v>5.172773383853556E-5</v>
          </cell>
          <cell r="FD34">
            <v>5.172773383853556E-5</v>
          </cell>
          <cell r="FE34">
            <v>4.0665501312923813E-10</v>
          </cell>
          <cell r="FF34">
            <v>2.5919200557823108E-9</v>
          </cell>
          <cell r="FG34">
            <v>2.5919200557823108E-9</v>
          </cell>
          <cell r="FH34">
            <v>4.3497738496270434E-13</v>
          </cell>
          <cell r="FI34">
            <v>3.9643712499138055E-8</v>
          </cell>
          <cell r="FJ34">
            <v>4.3497738496270434E-13</v>
          </cell>
          <cell r="FK34">
            <v>4.3497738496270434E-13</v>
          </cell>
          <cell r="FL34">
            <v>3.9070140543159073E-15</v>
          </cell>
          <cell r="FM34">
            <v>2.6377936608363652E-12</v>
          </cell>
          <cell r="FN34">
            <v>3.9070140543159073E-15</v>
          </cell>
          <cell r="FO34">
            <v>3.9070140543159073E-15</v>
          </cell>
          <cell r="FP34">
            <v>2.6377936608363652E-12</v>
          </cell>
          <cell r="FQ34">
            <v>2.6377936608363652E-12</v>
          </cell>
          <cell r="FR34">
            <v>3.9643712499138055E-8</v>
          </cell>
          <cell r="FS34">
            <v>3.9643712499138055E-8</v>
          </cell>
          <cell r="FT34">
            <v>3.9643712499138055E-8</v>
          </cell>
          <cell r="FU34">
            <v>2.6377936608363652E-12</v>
          </cell>
          <cell r="FV34">
            <v>2.6377936608363652E-12</v>
          </cell>
          <cell r="FW34">
            <v>2.6377936608363652E-12</v>
          </cell>
          <cell r="FX34">
            <v>3.9643712499138055E-8</v>
          </cell>
          <cell r="FY34">
            <v>3.9643712499138055E-8</v>
          </cell>
          <cell r="FZ34">
            <v>5.172773383853556E-5</v>
          </cell>
          <cell r="GA34">
            <v>5.172773383853556E-5</v>
          </cell>
          <cell r="GB34">
            <v>2.7097573584183477E-9</v>
          </cell>
          <cell r="GC34">
            <v>2.7097573584183477E-9</v>
          </cell>
          <cell r="GD34">
            <v>2.7097573584183477E-9</v>
          </cell>
          <cell r="GE34">
            <v>2.7097573584183477E-9</v>
          </cell>
          <cell r="GF34">
            <v>1.0303925425279876E-2</v>
          </cell>
          <cell r="GG34">
            <v>1.0303925425279876E-2</v>
          </cell>
          <cell r="GH34">
            <v>1.0303925425279876E-2</v>
          </cell>
          <cell r="GI34">
            <v>2.5510864510245791E-5</v>
          </cell>
          <cell r="GJ34">
            <v>2.5510864510245791E-5</v>
          </cell>
          <cell r="GK34">
            <v>5.459954361094672E-11</v>
          </cell>
          <cell r="GL34">
            <v>5.459954361094672E-11</v>
          </cell>
          <cell r="GM34">
            <v>5.459954361094672E-11</v>
          </cell>
          <cell r="GN34">
            <v>5.459954361094672E-11</v>
          </cell>
          <cell r="GO34">
            <v>1.7451524371837626E-2</v>
          </cell>
          <cell r="GP34">
            <v>1.7451524371835246E-2</v>
          </cell>
          <cell r="GQ34">
            <v>2.0527251374215389E-6</v>
          </cell>
          <cell r="GR34">
            <v>1.1894901557063285E-8</v>
          </cell>
          <cell r="GS34">
            <v>1.1894901557063285E-8</v>
          </cell>
          <cell r="GT34">
            <v>6.2492453402179717E-8</v>
          </cell>
          <cell r="GV34">
            <v>6.2492453402179717E-8</v>
          </cell>
          <cell r="GX34">
            <v>6.249244479569175E-8</v>
          </cell>
          <cell r="GY34">
            <v>6.2446065252770169E-8</v>
          </cell>
          <cell r="GZ34">
            <v>1.1096035473864736E-11</v>
          </cell>
          <cell r="HA34">
            <v>1.3875848450778239E-2</v>
          </cell>
          <cell r="HB34">
            <v>8.2567147985096591E-7</v>
          </cell>
          <cell r="HC34">
            <v>7.4744288196027564E-5</v>
          </cell>
          <cell r="HD34">
            <v>1.0315773019311584E-2</v>
          </cell>
          <cell r="HE34">
            <v>1.5844592953871375E-2</v>
          </cell>
        </row>
        <row r="35">
          <cell r="G35">
            <v>24</v>
          </cell>
          <cell r="I35">
            <v>1.5000000000000005E-3</v>
          </cell>
          <cell r="M35">
            <v>1.477975884865634E-3</v>
          </cell>
          <cell r="R35">
            <v>1.477975884865634E-3</v>
          </cell>
          <cell r="S35">
            <v>7.9144711702334129E-9</v>
          </cell>
          <cell r="T35">
            <v>1.2465859784775324E-2</v>
          </cell>
          <cell r="W35">
            <v>1.8432402459374806E-3</v>
          </cell>
          <cell r="X35">
            <v>1.8432402459374806E-3</v>
          </cell>
          <cell r="Y35">
            <v>1.4978751499561434E-4</v>
          </cell>
          <cell r="Z35">
            <v>1.2371666121303942E-2</v>
          </cell>
          <cell r="AD35">
            <v>4.3031610069215213E-5</v>
          </cell>
          <cell r="AE35">
            <v>1.4978751499561434E-4</v>
          </cell>
          <cell r="AG35">
            <v>1.2371666121303942E-2</v>
          </cell>
          <cell r="AI35">
            <v>7.4876471671700348E-3</v>
          </cell>
          <cell r="AJ35">
            <v>1.8499920598334687E-6</v>
          </cell>
          <cell r="AK35">
            <v>7.3641879128829779E-3</v>
          </cell>
          <cell r="AL35">
            <v>7.2543461166584122E-3</v>
          </cell>
          <cell r="AM35">
            <v>6.9288750600042638E-10</v>
          </cell>
          <cell r="AN35">
            <v>6.9288750600042638E-10</v>
          </cell>
          <cell r="AP35">
            <v>8.5122701497210504E-3</v>
          </cell>
          <cell r="AR35">
            <v>8.9851035462040676E-3</v>
          </cell>
          <cell r="AS35">
            <v>8.9851035462040676E-3</v>
          </cell>
          <cell r="AT35">
            <v>8.9851035462040676E-3</v>
          </cell>
          <cell r="AU35">
            <v>8.9851035462040676E-3</v>
          </cell>
          <cell r="AV35">
            <v>8.4000691980571652E-8</v>
          </cell>
          <cell r="AW35">
            <v>5.9819607883712317E-3</v>
          </cell>
          <cell r="AY35">
            <v>2.144839176011653E-7</v>
          </cell>
          <cell r="AZ35">
            <v>1.5786571715143163E-11</v>
          </cell>
          <cell r="BB35">
            <v>4.1129286684275574E-5</v>
          </cell>
          <cell r="BC35">
            <v>4.1129286684275574E-5</v>
          </cell>
          <cell r="BD35">
            <v>4.1129286684275574E-5</v>
          </cell>
          <cell r="BE35">
            <v>4.5248398954153848E-9</v>
          </cell>
          <cell r="BF35">
            <v>7.3641879128829814E-3</v>
          </cell>
          <cell r="BH35">
            <v>4.5281910590334349E-9</v>
          </cell>
          <cell r="BI35">
            <v>3.5770327014074128E-12</v>
          </cell>
          <cell r="BJ35">
            <v>4.5281910590334349E-9</v>
          </cell>
          <cell r="BK35">
            <v>4.5281910590334349E-9</v>
          </cell>
          <cell r="BL35">
            <v>4.5281910590334349E-9</v>
          </cell>
          <cell r="BN35">
            <v>4.5281910590334349E-9</v>
          </cell>
          <cell r="BO35">
            <v>4.5281910590334358E-9</v>
          </cell>
          <cell r="BQ35">
            <v>4.5281910590334358E-9</v>
          </cell>
          <cell r="BR35">
            <v>1.5860878496640988E-11</v>
          </cell>
          <cell r="BS35">
            <v>4.5281916826579707E-9</v>
          </cell>
          <cell r="BT35">
            <v>4.5281916826579707E-9</v>
          </cell>
          <cell r="BU35">
            <v>4.5281916826579707E-9</v>
          </cell>
          <cell r="BV35">
            <v>4.5281916826579707E-9</v>
          </cell>
          <cell r="BW35">
            <v>4.5281916826579707E-9</v>
          </cell>
          <cell r="BX35">
            <v>4.5281916826579707E-9</v>
          </cell>
          <cell r="BY35">
            <v>4.5281916826579707E-9</v>
          </cell>
          <cell r="BZ35">
            <v>4.5281916826579707E-9</v>
          </cell>
          <cell r="CA35">
            <v>4.5281916826579707E-9</v>
          </cell>
          <cell r="CB35">
            <v>4.5281916826579707E-9</v>
          </cell>
          <cell r="CC35">
            <v>4.5281916826579707E-9</v>
          </cell>
          <cell r="CD35">
            <v>4.5281910140274965E-9</v>
          </cell>
          <cell r="CE35">
            <v>3.1808838882600893E-13</v>
          </cell>
          <cell r="CF35">
            <v>1.849995481520963E-6</v>
          </cell>
          <cell r="CG35">
            <v>3.1808838882600893E-13</v>
          </cell>
          <cell r="CI35">
            <v>1.5786623426148517E-11</v>
          </cell>
          <cell r="DB35">
            <v>1.5786623426148517E-11</v>
          </cell>
          <cell r="DC35">
            <v>1.5786623426148517E-11</v>
          </cell>
          <cell r="DK35">
            <v>4.5281884262208104E-9</v>
          </cell>
          <cell r="DP35">
            <v>5.3490235247411465E-8</v>
          </cell>
          <cell r="DQ35">
            <v>9.9113442689078898E-3</v>
          </cell>
          <cell r="DR35">
            <v>5.3490235247411465E-8</v>
          </cell>
          <cell r="DS35">
            <v>7.2543461166584122E-3</v>
          </cell>
          <cell r="DT35">
            <v>7.2543461166584122E-3</v>
          </cell>
          <cell r="DU35">
            <v>8.5122701497210504E-3</v>
          </cell>
          <cell r="DV35">
            <v>8.5122701497210504E-3</v>
          </cell>
          <cell r="DW35">
            <v>8.5122701497210504E-3</v>
          </cell>
          <cell r="DX35">
            <v>8.5122701497210504E-3</v>
          </cell>
          <cell r="ED35">
            <v>8.9851035462040676E-3</v>
          </cell>
          <cell r="EE35">
            <v>8.9851035462040676E-3</v>
          </cell>
          <cell r="EF35">
            <v>8.9851035462040676E-3</v>
          </cell>
          <cell r="EG35">
            <v>8.9851035462040676E-3</v>
          </cell>
          <cell r="EH35">
            <v>9.9113442689078898E-3</v>
          </cell>
          <cell r="EI35">
            <v>9.0548578744746006E-8</v>
          </cell>
          <cell r="EJ35">
            <v>1.1317664574902088E-2</v>
          </cell>
          <cell r="EK35">
            <v>9.0548578744746006E-8</v>
          </cell>
          <cell r="EL35">
            <v>5.938530835255309E-8</v>
          </cell>
          <cell r="EM35">
            <v>5.938530835255309E-8</v>
          </cell>
          <cell r="EN35">
            <v>5.938530835255309E-8</v>
          </cell>
          <cell r="EO35">
            <v>5.938530835255309E-8</v>
          </cell>
          <cell r="EP35">
            <v>5.938530835255309E-8</v>
          </cell>
          <cell r="EQ35">
            <v>1.131765110121357E-2</v>
          </cell>
          <cell r="ER35">
            <v>1.131765110121357E-2</v>
          </cell>
          <cell r="ES35">
            <v>1.131765110121357E-2</v>
          </cell>
          <cell r="ET35">
            <v>1.131765110121357E-2</v>
          </cell>
          <cell r="EU35">
            <v>1.131765110121357E-2</v>
          </cell>
          <cell r="EV35">
            <v>1.131765110121357E-2</v>
          </cell>
          <cell r="EW35">
            <v>1.131765110121357E-2</v>
          </cell>
          <cell r="EX35">
            <v>5.938530835255309E-8</v>
          </cell>
          <cell r="EY35">
            <v>4.2553981127925723E-12</v>
          </cell>
          <cell r="EZ35">
            <v>5.4200631595486121E-6</v>
          </cell>
          <cell r="FA35">
            <v>5.4200631595486121E-6</v>
          </cell>
          <cell r="FB35">
            <v>5.4200631595486121E-6</v>
          </cell>
          <cell r="FC35">
            <v>5.4200631595486121E-6</v>
          </cell>
          <cell r="FD35">
            <v>5.4200631595486121E-6</v>
          </cell>
          <cell r="FE35">
            <v>4.2553981127925723E-12</v>
          </cell>
          <cell r="FF35">
            <v>1.3524524646436051E-10</v>
          </cell>
          <cell r="FG35">
            <v>1.3524524646436051E-10</v>
          </cell>
          <cell r="FH35">
            <v>3.0461174145098744E-15</v>
          </cell>
          <cell r="FI35">
            <v>2.0688724082061942E-9</v>
          </cell>
          <cell r="FJ35">
            <v>3.0461174145098744E-15</v>
          </cell>
          <cell r="FK35">
            <v>3.0461174145098744E-15</v>
          </cell>
          <cell r="FM35">
            <v>1.8564062467342322E-14</v>
          </cell>
          <cell r="FP35">
            <v>1.8564062467342322E-14</v>
          </cell>
          <cell r="FQ35">
            <v>1.8564062467342322E-14</v>
          </cell>
          <cell r="FR35">
            <v>2.0688724082061942E-9</v>
          </cell>
          <cell r="FS35">
            <v>2.0688724082061942E-9</v>
          </cell>
          <cell r="FT35">
            <v>2.0688724082061942E-9</v>
          </cell>
          <cell r="FU35">
            <v>1.8564062467342322E-14</v>
          </cell>
          <cell r="FV35">
            <v>1.8564062467342322E-14</v>
          </cell>
          <cell r="FW35">
            <v>1.8564062467342322E-14</v>
          </cell>
          <cell r="FX35">
            <v>2.0688724082061942E-9</v>
          </cell>
          <cell r="FY35">
            <v>2.0688724082061942E-9</v>
          </cell>
          <cell r="FZ35">
            <v>5.4200631595486121E-6</v>
          </cell>
          <cell r="GA35">
            <v>5.4200631595486121E-6</v>
          </cell>
          <cell r="GB35">
            <v>1.5786623426148517E-11</v>
          </cell>
          <cell r="GC35">
            <v>1.5786623426148517E-11</v>
          </cell>
          <cell r="GD35">
            <v>1.5786623426148517E-11</v>
          </cell>
          <cell r="GE35">
            <v>1.5786623426148517E-11</v>
          </cell>
          <cell r="GF35">
            <v>7.3641879128829814E-3</v>
          </cell>
          <cell r="GG35">
            <v>7.3641879128829814E-3</v>
          </cell>
          <cell r="GH35">
            <v>7.3641879128829814E-3</v>
          </cell>
          <cell r="GI35">
            <v>1.849995481520963E-6</v>
          </cell>
          <cell r="GJ35">
            <v>1.849995481520963E-6</v>
          </cell>
          <cell r="GK35">
            <v>3.1808838882600893E-13</v>
          </cell>
          <cell r="GL35">
            <v>3.1808838882600893E-13</v>
          </cell>
          <cell r="GM35">
            <v>3.1808838882600893E-13</v>
          </cell>
          <cell r="GN35">
            <v>3.1808838882600893E-13</v>
          </cell>
          <cell r="GO35">
            <v>1.246585978477704E-2</v>
          </cell>
          <cell r="GP35">
            <v>1.2465859784775324E-2</v>
          </cell>
          <cell r="GQ35">
            <v>2.1448597827427054E-7</v>
          </cell>
          <cell r="GR35">
            <v>6.9288750600042638E-10</v>
          </cell>
          <cell r="GS35">
            <v>6.9288750600042638E-10</v>
          </cell>
          <cell r="GT35">
            <v>4.5281916826579707E-9</v>
          </cell>
          <cell r="GV35">
            <v>4.5281916826579707E-9</v>
          </cell>
          <cell r="GX35">
            <v>4.5281910590334349E-9</v>
          </cell>
          <cell r="GY35">
            <v>4.5248398954153848E-9</v>
          </cell>
          <cell r="GZ35">
            <v>3.5770327014074128E-12</v>
          </cell>
          <cell r="HA35">
            <v>9.9113442689078898E-3</v>
          </cell>
          <cell r="HB35">
            <v>9.0548578744746006E-8</v>
          </cell>
          <cell r="HC35">
            <v>1.670717899745982E-5</v>
          </cell>
          <cell r="HD35">
            <v>7.3556126963647593E-3</v>
          </cell>
          <cell r="HE35">
            <v>1.1317664574902088E-2</v>
          </cell>
        </row>
        <row r="36">
          <cell r="G36">
            <v>25</v>
          </cell>
          <cell r="I36">
            <v>2.0000000000000005E-3</v>
          </cell>
          <cell r="M36">
            <v>1.9706345131541786E-3</v>
          </cell>
          <cell r="R36">
            <v>1.9706345131541786E-3</v>
          </cell>
          <cell r="S36">
            <v>6.9051979352064458E-10</v>
          </cell>
          <cell r="T36">
            <v>1.6621219514024729E-2</v>
          </cell>
          <cell r="W36">
            <v>2.4576560712036345E-3</v>
          </cell>
          <cell r="X36">
            <v>2.4576560712036345E-3</v>
          </cell>
          <cell r="Y36">
            <v>1.9970781041647945E-4</v>
          </cell>
          <cell r="Z36">
            <v>1.6495627406186392E-2</v>
          </cell>
          <cell r="AD36">
            <v>5.7372930086131138E-5</v>
          </cell>
          <cell r="AE36">
            <v>1.9970781041647945E-4</v>
          </cell>
          <cell r="AG36">
            <v>1.6495627406186392E-2</v>
          </cell>
          <cell r="AI36">
            <v>9.9835734821467938E-3</v>
          </cell>
          <cell r="AJ36">
            <v>1.6484893988193066E-7</v>
          </cell>
          <cell r="AK36">
            <v>9.819483296715583E-3</v>
          </cell>
          <cell r="AL36">
            <v>9.6724709790048363E-3</v>
          </cell>
          <cell r="AM36">
            <v>4.123540326867185E-11</v>
          </cell>
          <cell r="AN36">
            <v>4.123540326867185E-11</v>
          </cell>
          <cell r="AP36">
            <v>1.1349704806268811E-2</v>
          </cell>
          <cell r="AR36">
            <v>1.1980149961114324E-2</v>
          </cell>
          <cell r="AS36">
            <v>1.1980149961114324E-2</v>
          </cell>
          <cell r="AT36">
            <v>1.1980149961114324E-2</v>
          </cell>
          <cell r="AU36">
            <v>1.1980149961114324E-2</v>
          </cell>
          <cell r="AV36">
            <v>8.4407036194785127E-9</v>
          </cell>
          <cell r="AW36">
            <v>7.9759210262085028E-3</v>
          </cell>
          <cell r="AY36">
            <v>2.155447989570794E-8</v>
          </cell>
          <cell r="AZ36">
            <v>8.4107860523809183E-14</v>
          </cell>
          <cell r="BB36">
            <v>5.4836611635814588E-5</v>
          </cell>
          <cell r="BC36">
            <v>5.4836611635814588E-5</v>
          </cell>
          <cell r="BD36">
            <v>5.4836611635814588E-5</v>
          </cell>
          <cell r="BE36">
            <v>4.0317207328084407E-10</v>
          </cell>
          <cell r="BF36">
            <v>9.8194832967155882E-3</v>
          </cell>
          <cell r="BH36">
            <v>4.0347111005456009E-10</v>
          </cell>
          <cell r="BI36">
            <v>1.8616656867547195E-13</v>
          </cell>
          <cell r="BJ36">
            <v>4.0347111005456009E-10</v>
          </cell>
          <cell r="BK36">
            <v>4.0347111005456009E-10</v>
          </cell>
          <cell r="BL36">
            <v>4.0347111005456009E-10</v>
          </cell>
          <cell r="BN36">
            <v>4.0347111005456009E-10</v>
          </cell>
          <cell r="BO36">
            <v>4.0347111005456009E-10</v>
          </cell>
          <cell r="BQ36">
            <v>4.0347111005456009E-10</v>
          </cell>
          <cell r="BR36">
            <v>1.3740383293970731E-12</v>
          </cell>
          <cell r="BS36">
            <v>4.0347116562078517E-10</v>
          </cell>
          <cell r="BT36">
            <v>4.0347116562078517E-10</v>
          </cell>
          <cell r="BU36">
            <v>4.0347116562078517E-10</v>
          </cell>
          <cell r="BV36">
            <v>4.0347116562078517E-10</v>
          </cell>
          <cell r="BW36">
            <v>4.0347116562078517E-10</v>
          </cell>
          <cell r="BX36">
            <v>4.0347116562078517E-10</v>
          </cell>
          <cell r="BY36">
            <v>4.0347116562078517E-10</v>
          </cell>
          <cell r="BZ36">
            <v>4.0347116562078517E-10</v>
          </cell>
          <cell r="CA36">
            <v>4.0347116562078517E-10</v>
          </cell>
          <cell r="CB36">
            <v>4.0347116562078517E-10</v>
          </cell>
          <cell r="CC36">
            <v>4.0347116562078517E-10</v>
          </cell>
          <cell r="CD36">
            <v>4.0347112140460823E-10</v>
          </cell>
          <cell r="CE36">
            <v>1.6947151946331593E-15</v>
          </cell>
          <cell r="CF36">
            <v>1.6484925878004837E-7</v>
          </cell>
          <cell r="CG36">
            <v>1.6947151946331595E-15</v>
          </cell>
          <cell r="CI36">
            <v>8.4108164927012648E-14</v>
          </cell>
          <cell r="DB36">
            <v>8.4108164927012648E-14</v>
          </cell>
          <cell r="DC36">
            <v>8.4108164927012648E-14</v>
          </cell>
          <cell r="DK36">
            <v>4.0347095027433114E-10</v>
          </cell>
          <cell r="DP36">
            <v>5.2850838908911741E-9</v>
          </cell>
          <cell r="DQ36">
            <v>1.3215124844210384E-2</v>
          </cell>
          <cell r="DR36">
            <v>5.2850838908911741E-9</v>
          </cell>
          <cell r="DS36">
            <v>9.6724709790048363E-3</v>
          </cell>
          <cell r="DT36">
            <v>9.6724709790048363E-3</v>
          </cell>
          <cell r="DU36">
            <v>1.1349704806268811E-2</v>
          </cell>
          <cell r="DV36">
            <v>1.1349704806268811E-2</v>
          </cell>
          <cell r="DW36">
            <v>1.1349704806268811E-2</v>
          </cell>
          <cell r="DX36">
            <v>1.1349704806268811E-2</v>
          </cell>
          <cell r="ED36">
            <v>1.1980149961114324E-2</v>
          </cell>
          <cell r="EE36">
            <v>1.1980149961114324E-2</v>
          </cell>
          <cell r="EF36">
            <v>1.1980149961114324E-2</v>
          </cell>
          <cell r="EG36">
            <v>1.1980149961114324E-2</v>
          </cell>
          <cell r="EH36">
            <v>1.3215124844210384E-2</v>
          </cell>
          <cell r="EI36">
            <v>9.6190183543169448E-9</v>
          </cell>
          <cell r="EJ36">
            <v>1.5090234231141048E-2</v>
          </cell>
          <cell r="EK36">
            <v>9.6190183543169448E-9</v>
          </cell>
          <cell r="EL36">
            <v>5.9745065170435085E-9</v>
          </cell>
          <cell r="EM36">
            <v>5.9745065170435085E-9</v>
          </cell>
          <cell r="EN36">
            <v>5.9745065170435085E-9</v>
          </cell>
          <cell r="EO36">
            <v>5.9745065170435085E-9</v>
          </cell>
          <cell r="EP36">
            <v>5.9745065170435085E-9</v>
          </cell>
          <cell r="EQ36">
            <v>1.509021626430211E-2</v>
          </cell>
          <cell r="ER36">
            <v>1.509021626430211E-2</v>
          </cell>
          <cell r="ES36">
            <v>1.509021626430211E-2</v>
          </cell>
          <cell r="ET36">
            <v>1.509021626430211E-2</v>
          </cell>
          <cell r="EU36">
            <v>1.509021626430211E-2</v>
          </cell>
          <cell r="EV36">
            <v>1.509021626430211E-2</v>
          </cell>
          <cell r="EW36">
            <v>1.509021626430211E-2</v>
          </cell>
          <cell r="EX36">
            <v>5.9745065170435085E-9</v>
          </cell>
          <cell r="EY36">
            <v>2.2739830762538348E-14</v>
          </cell>
          <cell r="EZ36">
            <v>5.4532639172876747E-7</v>
          </cell>
          <cell r="FA36">
            <v>5.4532639172876747E-7</v>
          </cell>
          <cell r="FB36">
            <v>5.4532639172876747E-7</v>
          </cell>
          <cell r="FC36">
            <v>5.4532639172876747E-7</v>
          </cell>
          <cell r="FD36">
            <v>5.4532639172876747E-7</v>
          </cell>
          <cell r="FE36">
            <v>2.2739830762538348E-14</v>
          </cell>
          <cell r="FF36">
            <v>7.8621078649594413E-12</v>
          </cell>
          <cell r="FG36">
            <v>7.8621078649594413E-12</v>
          </cell>
          <cell r="FI36">
            <v>1.2027050328314576E-10</v>
          </cell>
          <cell r="FR36">
            <v>1.2027050328314576E-10</v>
          </cell>
          <cell r="FS36">
            <v>1.2027050328314576E-10</v>
          </cell>
          <cell r="FT36">
            <v>1.2027050328314576E-10</v>
          </cell>
          <cell r="FX36">
            <v>1.2027050328314576E-10</v>
          </cell>
          <cell r="FY36">
            <v>1.2027050328314576E-10</v>
          </cell>
          <cell r="FZ36">
            <v>5.4532639172876747E-7</v>
          </cell>
          <cell r="GA36">
            <v>5.4532639172876747E-7</v>
          </cell>
          <cell r="GB36">
            <v>8.4108164927012648E-14</v>
          </cell>
          <cell r="GC36">
            <v>8.4108164927012648E-14</v>
          </cell>
          <cell r="GD36">
            <v>8.4108164927012648E-14</v>
          </cell>
          <cell r="GE36">
            <v>8.4108164927012648E-14</v>
          </cell>
          <cell r="GF36">
            <v>9.8194832967155882E-3</v>
          </cell>
          <cell r="GG36">
            <v>9.8194832967155882E-3</v>
          </cell>
          <cell r="GH36">
            <v>9.8194832967155882E-3</v>
          </cell>
          <cell r="GI36">
            <v>1.6484925878004837E-7</v>
          </cell>
          <cell r="GJ36">
            <v>1.6484925878004837E-7</v>
          </cell>
          <cell r="GK36">
            <v>1.6947151946331593E-15</v>
          </cell>
          <cell r="GL36">
            <v>1.6947151946331593E-15</v>
          </cell>
          <cell r="GM36">
            <v>1.6947151946331593E-15</v>
          </cell>
          <cell r="GN36">
            <v>1.6947151946331593E-15</v>
          </cell>
          <cell r="GO36">
            <v>1.6621219514027001E-2</v>
          </cell>
          <cell r="GP36">
            <v>1.6621219514024729E-2</v>
          </cell>
          <cell r="GQ36">
            <v>2.1554706260593216E-8</v>
          </cell>
          <cell r="GR36">
            <v>4.123540326867185E-11</v>
          </cell>
          <cell r="GS36">
            <v>4.123540326867185E-11</v>
          </cell>
          <cell r="GT36">
            <v>4.0347116562078517E-10</v>
          </cell>
          <cell r="GV36">
            <v>4.0347116562078517E-10</v>
          </cell>
          <cell r="GX36">
            <v>4.0347111005456009E-10</v>
          </cell>
          <cell r="GY36">
            <v>4.0317207328084407E-10</v>
          </cell>
          <cell r="GZ36">
            <v>1.8616656867547195E-13</v>
          </cell>
          <cell r="HA36">
            <v>1.3215124844210384E-2</v>
          </cell>
          <cell r="HB36">
            <v>9.6190183543169448E-9</v>
          </cell>
          <cell r="HC36">
            <v>4.2019203583563636E-6</v>
          </cell>
          <cell r="HD36">
            <v>9.8011564510343697E-3</v>
          </cell>
          <cell r="HE36">
            <v>1.5090234231141048E-2</v>
          </cell>
        </row>
        <row r="37">
          <cell r="G37">
            <v>26</v>
          </cell>
          <cell r="I37">
            <v>1.5000000000000005E-3</v>
          </cell>
          <cell r="M37">
            <v>1.477975884865634E-3</v>
          </cell>
          <cell r="R37">
            <v>1.477975884865634E-3</v>
          </cell>
          <cell r="S37">
            <v>6.292787503681806E-13</v>
          </cell>
          <cell r="T37">
            <v>1.2465918471361784E-2</v>
          </cell>
          <cell r="W37">
            <v>1.8432421798030784E-3</v>
          </cell>
          <cell r="X37">
            <v>1.8432421798030784E-3</v>
          </cell>
          <cell r="Y37">
            <v>1.4978039226496432E-4</v>
          </cell>
          <cell r="Z37">
            <v>1.2371724361259783E-2</v>
          </cell>
          <cell r="AD37">
            <v>4.3029563820113818E-5</v>
          </cell>
          <cell r="AE37">
            <v>1.4978039226496432E-4</v>
          </cell>
          <cell r="AG37">
            <v>1.2371724361259783E-2</v>
          </cell>
          <cell r="AI37">
            <v>7.487682415473383E-3</v>
          </cell>
          <cell r="AJ37">
            <v>1.5842962525305895E-10</v>
          </cell>
          <cell r="AK37">
            <v>7.3646433571909328E-3</v>
          </cell>
          <cell r="AL37">
            <v>7.2543537317445329E-3</v>
          </cell>
          <cell r="AM37">
            <v>1.5021429921781191E-14</v>
          </cell>
          <cell r="AN37">
            <v>1.5021429921781191E-14</v>
          </cell>
          <cell r="AP37">
            <v>8.5122791932767602E-3</v>
          </cell>
          <cell r="AR37">
            <v>8.9851130921046393E-3</v>
          </cell>
          <cell r="AS37">
            <v>8.9851130921046393E-3</v>
          </cell>
          <cell r="AT37">
            <v>8.9851130921046393E-3</v>
          </cell>
          <cell r="AU37">
            <v>8.9851130921046393E-3</v>
          </cell>
          <cell r="AV37">
            <v>1.0216263839058782E-11</v>
          </cell>
          <cell r="AW37">
            <v>5.9819390707793185E-3</v>
          </cell>
          <cell r="AY37">
            <v>2.6088771426440103E-11</v>
          </cell>
          <cell r="BB37">
            <v>4.1127330894896533E-5</v>
          </cell>
          <cell r="BC37">
            <v>4.1127330894896533E-5</v>
          </cell>
          <cell r="BD37">
            <v>4.1127330894896533E-5</v>
          </cell>
          <cell r="BE37">
            <v>3.8747016138720126E-13</v>
          </cell>
          <cell r="BF37">
            <v>7.3646433571909363E-3</v>
          </cell>
          <cell r="BH37">
            <v>3.8775813481716089E-13</v>
          </cell>
          <cell r="BJ37">
            <v>3.8775813481716089E-13</v>
          </cell>
          <cell r="BK37">
            <v>3.8775813481716089E-13</v>
          </cell>
          <cell r="BL37">
            <v>3.8775813481716089E-13</v>
          </cell>
          <cell r="BN37">
            <v>3.8775813481716089E-13</v>
          </cell>
          <cell r="BO37">
            <v>3.8775813481716089E-13</v>
          </cell>
          <cell r="BQ37">
            <v>3.8775813481716089E-13</v>
          </cell>
          <cell r="BR37">
            <v>1.6519745512826098E-15</v>
          </cell>
          <cell r="BS37">
            <v>3.8775818821938785E-13</v>
          </cell>
          <cell r="BT37">
            <v>3.8775818821938785E-13</v>
          </cell>
          <cell r="BU37">
            <v>3.8775818821938785E-13</v>
          </cell>
          <cell r="BV37">
            <v>3.8775818821938785E-13</v>
          </cell>
          <cell r="BW37">
            <v>3.8775818821938785E-13</v>
          </cell>
          <cell r="BX37">
            <v>3.8775818821938785E-13</v>
          </cell>
          <cell r="BY37">
            <v>3.8775818821938785E-13</v>
          </cell>
          <cell r="BZ37">
            <v>3.8775818821938785E-13</v>
          </cell>
          <cell r="CA37">
            <v>3.8775818821938785E-13</v>
          </cell>
          <cell r="CB37">
            <v>3.8775818821938785E-13</v>
          </cell>
          <cell r="CC37">
            <v>3.8775818821938785E-13</v>
          </cell>
          <cell r="CD37">
            <v>3.8775817801618618E-13</v>
          </cell>
          <cell r="CF37">
            <v>1.5842996535134263E-10</v>
          </cell>
          <cell r="DK37">
            <v>3.8775813852664059E-13</v>
          </cell>
          <cell r="DP37">
            <v>6.1069488230501463E-12</v>
          </cell>
          <cell r="DQ37">
            <v>9.9113434180558117E-3</v>
          </cell>
          <cell r="DR37">
            <v>6.1069488230501463E-12</v>
          </cell>
          <cell r="DS37">
            <v>7.2543537317445329E-3</v>
          </cell>
          <cell r="DT37">
            <v>7.2543537317445329E-3</v>
          </cell>
          <cell r="DU37">
            <v>8.5122791932767602E-3</v>
          </cell>
          <cell r="DV37">
            <v>8.5122791932767602E-3</v>
          </cell>
          <cell r="DW37">
            <v>8.5122791932767602E-3</v>
          </cell>
          <cell r="DX37">
            <v>8.5122791932767602E-3</v>
          </cell>
          <cell r="ED37">
            <v>8.9851130921046393E-3</v>
          </cell>
          <cell r="EE37">
            <v>8.9851130921046393E-3</v>
          </cell>
          <cell r="EF37">
            <v>8.9851130921046393E-3</v>
          </cell>
          <cell r="EG37">
            <v>8.9851130921046393E-3</v>
          </cell>
          <cell r="EH37">
            <v>9.9113434180558117E-3</v>
          </cell>
          <cell r="EI37">
            <v>1.3226210229324009E-11</v>
          </cell>
          <cell r="EJ37">
            <v>1.1317676449497029E-2</v>
          </cell>
          <cell r="EK37">
            <v>1.3226210229324009E-11</v>
          </cell>
          <cell r="EL37">
            <v>7.2394486188819927E-12</v>
          </cell>
          <cell r="EM37">
            <v>7.2394486188819927E-12</v>
          </cell>
          <cell r="EN37">
            <v>7.2394486188819927E-12</v>
          </cell>
          <cell r="EO37">
            <v>7.2394486188819927E-12</v>
          </cell>
          <cell r="EP37">
            <v>7.2394486188819927E-12</v>
          </cell>
          <cell r="EQ37">
            <v>1.1317662974266363E-2</v>
          </cell>
          <cell r="ER37">
            <v>1.1317662974266363E-2</v>
          </cell>
          <cell r="ES37">
            <v>1.1317662974266363E-2</v>
          </cell>
          <cell r="ET37">
            <v>1.1317662974266363E-2</v>
          </cell>
          <cell r="EU37">
            <v>1.1317662974266363E-2</v>
          </cell>
          <cell r="EV37">
            <v>1.1317662974266363E-2</v>
          </cell>
          <cell r="EW37">
            <v>1.1317662974266363E-2</v>
          </cell>
          <cell r="EX37">
            <v>7.2394486188819927E-12</v>
          </cell>
          <cell r="EZ37">
            <v>6.607871684296139E-10</v>
          </cell>
          <cell r="FA37">
            <v>6.607871684296139E-10</v>
          </cell>
          <cell r="FB37">
            <v>6.607871684296139E-10</v>
          </cell>
          <cell r="FC37">
            <v>6.607871684296139E-10</v>
          </cell>
          <cell r="FD37">
            <v>6.607871684296139E-10</v>
          </cell>
          <cell r="FF37">
            <v>2.8573544807221112E-15</v>
          </cell>
          <cell r="FG37">
            <v>2.8573544807221112E-15</v>
          </cell>
          <cell r="FI37">
            <v>4.37104181117977E-14</v>
          </cell>
          <cell r="FR37">
            <v>4.37104181117977E-14</v>
          </cell>
          <cell r="FS37">
            <v>4.37104181117977E-14</v>
          </cell>
          <cell r="FT37">
            <v>4.37104181117977E-14</v>
          </cell>
          <cell r="FX37">
            <v>4.37104181117977E-14</v>
          </cell>
          <cell r="FY37">
            <v>4.37104181117977E-14</v>
          </cell>
          <cell r="FZ37">
            <v>6.607871684296139E-10</v>
          </cell>
          <cell r="GA37">
            <v>6.607871684296139E-10</v>
          </cell>
          <cell r="GF37">
            <v>7.3646433571909363E-3</v>
          </cell>
          <cell r="GG37">
            <v>7.3646433571909363E-3</v>
          </cell>
          <cell r="GH37">
            <v>7.3646433571909363E-3</v>
          </cell>
          <cell r="GI37">
            <v>1.5842996535134263E-10</v>
          </cell>
          <cell r="GJ37">
            <v>1.5842996535134263E-10</v>
          </cell>
          <cell r="GO37">
            <v>1.2465918471363495E-2</v>
          </cell>
          <cell r="GP37">
            <v>1.2465918471361784E-2</v>
          </cell>
          <cell r="GQ37">
            <v>2.6089096424601637E-11</v>
          </cell>
          <cell r="GR37">
            <v>1.5021429921781191E-14</v>
          </cell>
          <cell r="GS37">
            <v>1.5021429921781191E-14</v>
          </cell>
          <cell r="GT37">
            <v>3.8775818821938785E-13</v>
          </cell>
          <cell r="GV37">
            <v>3.8775818821938785E-13</v>
          </cell>
          <cell r="GX37">
            <v>3.8775813481716089E-13</v>
          </cell>
          <cell r="GY37">
            <v>3.8747016138720126E-13</v>
          </cell>
          <cell r="HA37">
            <v>9.9113434180558117E-3</v>
          </cell>
          <cell r="HB37">
            <v>1.3226210229324009E-11</v>
          </cell>
          <cell r="HC37">
            <v>4.4385209699839486E-8</v>
          </cell>
          <cell r="HD37">
            <v>7.3497785263393015E-3</v>
          </cell>
          <cell r="HE37">
            <v>1.1317676449497029E-2</v>
          </cell>
        </row>
        <row r="38">
          <cell r="G38">
            <v>27</v>
          </cell>
          <cell r="H38">
            <v>5.970238809552381E-3</v>
          </cell>
          <cell r="L38">
            <v>5.9626147993205713E-3</v>
          </cell>
          <cell r="N38">
            <v>5.9626147993205713E-3</v>
          </cell>
          <cell r="O38">
            <v>0.10292807190626202</v>
          </cell>
          <cell r="P38">
            <v>1.5437294606181283E-3</v>
          </cell>
          <cell r="V38">
            <v>5.9659411883044326E-3</v>
          </cell>
          <cell r="AA38">
            <v>5.9659411883044335E-3</v>
          </cell>
          <cell r="AB38">
            <v>1.8663118069160165E-3</v>
          </cell>
          <cell r="AC38">
            <v>0.1029068982590203</v>
          </cell>
          <cell r="AD38">
            <v>1.330149617796757E-3</v>
          </cell>
          <cell r="AF38">
            <v>1.8663118069160165E-3</v>
          </cell>
          <cell r="AH38">
            <v>0.1029068982590203</v>
          </cell>
          <cell r="AI38">
            <v>4.0625024687880283E-2</v>
          </cell>
          <cell r="AJ38">
            <v>8.8850102818087723E-2</v>
          </cell>
          <cell r="AK38">
            <v>6.052461026994288E-2</v>
          </cell>
          <cell r="AL38">
            <v>4.3445268764980539E-2</v>
          </cell>
          <cell r="AM38">
            <v>6.404888164031E-4</v>
          </cell>
          <cell r="AN38">
            <v>6.404888164031E-4</v>
          </cell>
          <cell r="AP38">
            <v>5.0878973771562752E-2</v>
          </cell>
          <cell r="AR38">
            <v>5.3705162033311798E-2</v>
          </cell>
          <cell r="AS38">
            <v>5.3705162033311798E-2</v>
          </cell>
          <cell r="AT38">
            <v>5.3705162033311798E-2</v>
          </cell>
          <cell r="AU38">
            <v>5.3705162033311798E-2</v>
          </cell>
          <cell r="AV38">
            <v>3.6448817822412528E-2</v>
          </cell>
          <cell r="AW38">
            <v>4.7937421086157388E-2</v>
          </cell>
          <cell r="AX38">
            <v>2.8345977240747373E-5</v>
          </cell>
          <cell r="AY38">
            <v>3.4479586030402458E-2</v>
          </cell>
          <cell r="AZ38">
            <v>3.7716304466718593E-2</v>
          </cell>
          <cell r="BA38">
            <v>1.4408164802452365E-3</v>
          </cell>
          <cell r="BB38">
            <v>1.3350419320753784E-3</v>
          </cell>
          <cell r="BC38">
            <v>1.3350419320753784E-3</v>
          </cell>
          <cell r="BD38">
            <v>1.3350419320753784E-3</v>
          </cell>
          <cell r="BE38">
            <v>1.0026457263618033E-3</v>
          </cell>
          <cell r="BF38">
            <v>6.0524610269942908E-2</v>
          </cell>
          <cell r="BH38">
            <v>1.0032659727381354E-3</v>
          </cell>
          <cell r="BI38">
            <v>3.6558551452617658E-5</v>
          </cell>
          <cell r="BJ38">
            <v>1.0032659727381354E-3</v>
          </cell>
          <cell r="BK38">
            <v>1.0032659727381354E-3</v>
          </cell>
          <cell r="BL38">
            <v>1.0032659727381354E-3</v>
          </cell>
          <cell r="BN38">
            <v>1.0032659727381354E-3</v>
          </cell>
          <cell r="BO38">
            <v>1.0032659727381354E-3</v>
          </cell>
          <cell r="BQ38">
            <v>1.0032659727381354E-3</v>
          </cell>
          <cell r="BR38">
            <v>5.8358117165652769E-5</v>
          </cell>
          <cell r="BS38">
            <v>1.0032661109083821E-3</v>
          </cell>
          <cell r="BT38">
            <v>1.0032661109083821E-3</v>
          </cell>
          <cell r="BU38">
            <v>1.0032661109083821E-3</v>
          </cell>
          <cell r="BV38">
            <v>1.0032661109083821E-3</v>
          </cell>
          <cell r="BW38">
            <v>1.0032661109083821E-3</v>
          </cell>
          <cell r="BX38">
            <v>1.0032661109083821E-3</v>
          </cell>
          <cell r="BY38">
            <v>1.0032661109083821E-3</v>
          </cell>
          <cell r="BZ38">
            <v>1.0032661109083821E-3</v>
          </cell>
          <cell r="CA38">
            <v>1.0032661109083821E-3</v>
          </cell>
          <cell r="CB38">
            <v>1.0032661109083821E-3</v>
          </cell>
          <cell r="CC38">
            <v>1.0032661109083821E-3</v>
          </cell>
          <cell r="CD38">
            <v>1.0032672463530783E-3</v>
          </cell>
          <cell r="CE38">
            <v>7.8773421896039095E-4</v>
          </cell>
          <cell r="CF38">
            <v>8.88500682961052E-2</v>
          </cell>
          <cell r="CG38">
            <v>7.8773421896039095E-4</v>
          </cell>
          <cell r="CH38">
            <v>2.8350813987245989E-5</v>
          </cell>
          <cell r="CI38">
            <v>3.7716302673862862E-2</v>
          </cell>
          <cell r="CJ38">
            <v>2.8351339753667488E-5</v>
          </cell>
          <cell r="CK38">
            <v>2.8351339753667488E-5</v>
          </cell>
          <cell r="CL38">
            <v>2.8351339753667488E-5</v>
          </cell>
          <cell r="CM38">
            <v>2.8351339753667488E-5</v>
          </cell>
          <cell r="CN38">
            <v>2.8351339753667488E-5</v>
          </cell>
          <cell r="CO38">
            <v>2.8351339753667488E-5</v>
          </cell>
          <cell r="CP38">
            <v>2.8351339753667488E-5</v>
          </cell>
          <cell r="CQ38">
            <v>2.8351339753667488E-5</v>
          </cell>
          <cell r="CR38">
            <v>2.8351339753667488E-5</v>
          </cell>
          <cell r="CS38">
            <v>2.8351339753667488E-5</v>
          </cell>
          <cell r="CT38">
            <v>2.8351339753667488E-5</v>
          </cell>
          <cell r="CU38">
            <v>2.8351339753667488E-5</v>
          </cell>
          <cell r="CV38">
            <v>2.8351339753667488E-5</v>
          </cell>
          <cell r="CW38">
            <v>2.8351339753667488E-5</v>
          </cell>
          <cell r="CX38">
            <v>2.8351339753667488E-5</v>
          </cell>
          <cell r="CY38">
            <v>2.8351339753667488E-5</v>
          </cell>
          <cell r="CZ38">
            <v>2.8351339753667488E-5</v>
          </cell>
          <cell r="DA38">
            <v>2.8351339753667488E-5</v>
          </cell>
          <cell r="DB38">
            <v>3.7716302673862862E-2</v>
          </cell>
          <cell r="DC38">
            <v>3.7716302673862862E-2</v>
          </cell>
          <cell r="DD38">
            <v>2.8345977372500987E-5</v>
          </cell>
          <cell r="DE38">
            <v>2.8345977372500987E-5</v>
          </cell>
          <cell r="DF38">
            <v>2.8351339753667488E-5</v>
          </cell>
          <cell r="DG38">
            <v>2.8351339753667488E-5</v>
          </cell>
          <cell r="DH38">
            <v>2.8351339753667488E-5</v>
          </cell>
          <cell r="DI38">
            <v>2.8351339753667488E-5</v>
          </cell>
          <cell r="DJ38">
            <v>2.8351339753667488E-5</v>
          </cell>
          <cell r="DK38">
            <v>1.0032716408751501E-3</v>
          </cell>
          <cell r="DL38">
            <v>2.8345977372500987E-5</v>
          </cell>
          <cell r="DM38">
            <v>2.8345977372500987E-5</v>
          </cell>
          <cell r="DN38">
            <v>2.8345977372500987E-5</v>
          </cell>
          <cell r="DO38">
            <v>2.8345977372500987E-5</v>
          </cell>
          <cell r="DP38">
            <v>1.0285359204237961E-2</v>
          </cell>
          <cell r="DQ38">
            <v>7.2670233313632149E-2</v>
          </cell>
          <cell r="DR38">
            <v>1.0285359204237961E-2</v>
          </cell>
          <cell r="DS38">
            <v>4.3445268764980539E-2</v>
          </cell>
          <cell r="DT38">
            <v>4.3445268764980539E-2</v>
          </cell>
          <cell r="DU38">
            <v>5.0878973771562752E-2</v>
          </cell>
          <cell r="DV38">
            <v>5.0878973771562752E-2</v>
          </cell>
          <cell r="DW38">
            <v>5.0878973771562752E-2</v>
          </cell>
          <cell r="DX38">
            <v>5.0878973771562752E-2</v>
          </cell>
          <cell r="ED38">
            <v>5.3705162033311798E-2</v>
          </cell>
          <cell r="EE38">
            <v>5.3705162033311798E-2</v>
          </cell>
          <cell r="EF38">
            <v>5.3705162033311798E-2</v>
          </cell>
          <cell r="EG38">
            <v>5.3705162033311798E-2</v>
          </cell>
          <cell r="EH38">
            <v>7.2670233313632149E-2</v>
          </cell>
          <cell r="EI38">
            <v>1.35149521367042E-2</v>
          </cell>
          <cell r="EJ38">
            <v>8.1063850859238354E-2</v>
          </cell>
          <cell r="EK38">
            <v>1.35149521367042E-2</v>
          </cell>
          <cell r="EL38">
            <v>1.0799108191375138E-2</v>
          </cell>
          <cell r="EM38">
            <v>1.0799108191375138E-2</v>
          </cell>
          <cell r="EN38">
            <v>1.0799108191375138E-2</v>
          </cell>
          <cell r="EO38">
            <v>1.0799108191375138E-2</v>
          </cell>
          <cell r="EP38">
            <v>1.0799108191375138E-2</v>
          </cell>
          <cell r="EQ38">
            <v>8.1064064990144208E-2</v>
          </cell>
          <cell r="ER38">
            <v>8.1064064990144208E-2</v>
          </cell>
          <cell r="ES38">
            <v>8.1064064990144208E-2</v>
          </cell>
          <cell r="ET38">
            <v>8.1064064990144208E-2</v>
          </cell>
          <cell r="EU38">
            <v>8.1064064990144208E-2</v>
          </cell>
          <cell r="EV38">
            <v>8.1064064990144208E-2</v>
          </cell>
          <cell r="EW38">
            <v>8.1064064990144208E-2</v>
          </cell>
          <cell r="EX38">
            <v>1.0799108191375138E-2</v>
          </cell>
          <cell r="EY38">
            <v>9.6814423671027095E-3</v>
          </cell>
          <cell r="EZ38">
            <v>0.11169739360596581</v>
          </cell>
          <cell r="FA38">
            <v>0.11169739360596581</v>
          </cell>
          <cell r="FB38">
            <v>0.11169739360596581</v>
          </cell>
          <cell r="FC38">
            <v>0.11169739360596581</v>
          </cell>
          <cell r="FD38">
            <v>0.11169739360596581</v>
          </cell>
          <cell r="FE38">
            <v>9.6814423671027095E-3</v>
          </cell>
          <cell r="FF38">
            <v>7.9616951740877802E-3</v>
          </cell>
          <cell r="FG38">
            <v>7.9616951740877802E-3</v>
          </cell>
          <cell r="FH38">
            <v>3.2075472818903724E-3</v>
          </cell>
          <cell r="FI38">
            <v>7.5934188018095164E-2</v>
          </cell>
          <cell r="FJ38">
            <v>3.2075472818903724E-3</v>
          </cell>
          <cell r="FK38">
            <v>3.2075472818903724E-3</v>
          </cell>
          <cell r="FL38">
            <v>1.4408196853120169E-3</v>
          </cell>
          <cell r="FM38">
            <v>1.2235716619014778E-2</v>
          </cell>
          <cell r="FN38">
            <v>1.4408196853120169E-3</v>
          </cell>
          <cell r="FO38">
            <v>1.4408196853120169E-3</v>
          </cell>
          <cell r="FP38">
            <v>1.2235716619014778E-2</v>
          </cell>
          <cell r="FQ38">
            <v>1.2235716619014778E-2</v>
          </cell>
          <cell r="FR38">
            <v>7.5934188018095164E-2</v>
          </cell>
          <cell r="FS38">
            <v>7.5934188018095164E-2</v>
          </cell>
          <cell r="FT38">
            <v>7.5934188018095164E-2</v>
          </cell>
          <cell r="FU38">
            <v>1.2235716619014778E-2</v>
          </cell>
          <cell r="FV38">
            <v>1.2235716619014778E-2</v>
          </cell>
          <cell r="FW38">
            <v>1.2235716619014778E-2</v>
          </cell>
          <cell r="FX38">
            <v>7.5934188018095164E-2</v>
          </cell>
          <cell r="FY38">
            <v>7.5934188018095164E-2</v>
          </cell>
          <cell r="FZ38">
            <v>0.11169739360596581</v>
          </cell>
          <cell r="GA38">
            <v>0.11169739360596581</v>
          </cell>
          <cell r="GB38">
            <v>3.7716302673862862E-2</v>
          </cell>
          <cell r="GC38">
            <v>3.7716302673862862E-2</v>
          </cell>
          <cell r="GD38">
            <v>3.7716302673862862E-2</v>
          </cell>
          <cell r="GE38">
            <v>3.7716302673862862E-2</v>
          </cell>
          <cell r="GF38">
            <v>6.0524610269942908E-2</v>
          </cell>
          <cell r="GG38">
            <v>6.0524610269942908E-2</v>
          </cell>
          <cell r="GH38">
            <v>6.0524610269942908E-2</v>
          </cell>
          <cell r="GI38">
            <v>8.88500682961052E-2</v>
          </cell>
          <cell r="GJ38">
            <v>8.88500682961052E-2</v>
          </cell>
          <cell r="GK38">
            <v>7.8773421896039095E-4</v>
          </cell>
          <cell r="GL38">
            <v>7.8773421896039095E-4</v>
          </cell>
          <cell r="GM38">
            <v>7.8773421896039095E-4</v>
          </cell>
          <cell r="GN38">
            <v>7.8773421896039095E-4</v>
          </cell>
          <cell r="GQ38">
            <v>3.4479668152142484E-2</v>
          </cell>
          <cell r="GR38">
            <v>6.404888164031E-4</v>
          </cell>
          <cell r="GS38">
            <v>6.404888164031E-4</v>
          </cell>
          <cell r="GT38">
            <v>1.0032661109083821E-3</v>
          </cell>
          <cell r="GV38">
            <v>1.0032661109083821E-3</v>
          </cell>
          <cell r="GX38">
            <v>1.0032659727381354E-3</v>
          </cell>
          <cell r="GY38">
            <v>1.0026457263618033E-3</v>
          </cell>
          <cell r="GZ38">
            <v>3.6558551452617658E-5</v>
          </cell>
          <cell r="HA38">
            <v>7.2670233313632149E-2</v>
          </cell>
          <cell r="HB38">
            <v>1.35149521367042E-2</v>
          </cell>
          <cell r="HC38">
            <v>7.896566788455496E-2</v>
          </cell>
          <cell r="HD38">
            <v>8.0328239750804997E-2</v>
          </cell>
          <cell r="HE38">
            <v>8.1063850859238354E-2</v>
          </cell>
          <cell r="HY38">
            <v>2.8351339753667491E-5</v>
          </cell>
          <cell r="HZ38">
            <v>2.8351339753667491E-5</v>
          </cell>
          <cell r="IA38">
            <v>2.8350145708326689E-5</v>
          </cell>
          <cell r="IB38">
            <v>2.8351343217227632E-5</v>
          </cell>
          <cell r="IC38">
            <v>2.8351339753667491E-5</v>
          </cell>
          <cell r="ID38">
            <v>2.8351339753667491E-5</v>
          </cell>
          <cell r="IE38">
            <v>2.8351339753667491E-5</v>
          </cell>
          <cell r="IF38">
            <v>2.8351339753667491E-5</v>
          </cell>
          <cell r="IG38">
            <v>2.8351339753667491E-5</v>
          </cell>
          <cell r="IH38">
            <v>2.8351339753667491E-5</v>
          </cell>
        </row>
        <row r="39">
          <cell r="G39">
            <v>28</v>
          </cell>
          <cell r="H39">
            <v>7.2702908116324648E-3</v>
          </cell>
          <cell r="L39">
            <v>7.261006631668435E-3</v>
          </cell>
          <cell r="N39">
            <v>7.261006631668435E-3</v>
          </cell>
          <cell r="O39">
            <v>0.15311161163081691</v>
          </cell>
          <cell r="P39">
            <v>6.1334356238394402E-4</v>
          </cell>
          <cell r="V39">
            <v>7.2650573599620603E-3</v>
          </cell>
          <cell r="AA39">
            <v>7.2650573599620611E-3</v>
          </cell>
          <cell r="AB39">
            <v>1.0986172390123085E-3</v>
          </cell>
          <cell r="AC39">
            <v>0.15307838618376926</v>
          </cell>
          <cell r="AD39">
            <v>7.830016909081848E-4</v>
          </cell>
          <cell r="AF39">
            <v>1.0986172390123085E-3</v>
          </cell>
          <cell r="AH39">
            <v>0.15307838618376926</v>
          </cell>
          <cell r="AI39">
            <v>6.0431451371156145E-2</v>
          </cell>
          <cell r="AJ39">
            <v>7.2680150916580685E-2</v>
          </cell>
          <cell r="AK39">
            <v>7.4648780354450356E-2</v>
          </cell>
          <cell r="AL39">
            <v>6.177957234067951E-2</v>
          </cell>
          <cell r="AM39">
            <v>2.0294816482288705E-4</v>
          </cell>
          <cell r="AN39">
            <v>2.0294816482288705E-4</v>
          </cell>
          <cell r="AP39">
            <v>7.2460693179892607E-2</v>
          </cell>
          <cell r="AR39">
            <v>7.6485687108085232E-2</v>
          </cell>
          <cell r="AS39">
            <v>7.6485687108085232E-2</v>
          </cell>
          <cell r="AT39">
            <v>7.6485687108085232E-2</v>
          </cell>
          <cell r="AU39">
            <v>7.6485687108085232E-2</v>
          </cell>
          <cell r="AV39">
            <v>9.8699365949092063E-3</v>
          </cell>
          <cell r="AW39">
            <v>5.4220114095373251E-2</v>
          </cell>
          <cell r="AX39">
            <v>7.6261688052841975E-7</v>
          </cell>
          <cell r="AY39">
            <v>1.2947709399407467E-2</v>
          </cell>
          <cell r="AZ39">
            <v>7.8889428186874316E-3</v>
          </cell>
          <cell r="BA39">
            <v>8.1039816959004496E-5</v>
          </cell>
          <cell r="BB39">
            <v>7.5196965455160921E-4</v>
          </cell>
          <cell r="BC39">
            <v>7.5196965455160921E-4</v>
          </cell>
          <cell r="BD39">
            <v>7.5196965455160921E-4</v>
          </cell>
          <cell r="BE39">
            <v>3.3698065934946615E-4</v>
          </cell>
          <cell r="BF39">
            <v>7.4648780354450398E-2</v>
          </cell>
          <cell r="BH39">
            <v>3.3719798334817179E-4</v>
          </cell>
          <cell r="BI39">
            <v>9.6953019939074773E-6</v>
          </cell>
          <cell r="BJ39">
            <v>3.3719798334817179E-4</v>
          </cell>
          <cell r="BK39">
            <v>3.3719798334817179E-4</v>
          </cell>
          <cell r="BL39">
            <v>3.3719798334817179E-4</v>
          </cell>
          <cell r="BN39">
            <v>3.3719798334817179E-4</v>
          </cell>
          <cell r="BO39">
            <v>3.3719798334817184E-4</v>
          </cell>
          <cell r="BQ39">
            <v>3.3719798334817184E-4</v>
          </cell>
          <cell r="BR39">
            <v>1.6930850953925494E-5</v>
          </cell>
          <cell r="BS39">
            <v>3.3719802978723169E-4</v>
          </cell>
          <cell r="BT39">
            <v>3.3719802978723169E-4</v>
          </cell>
          <cell r="BU39">
            <v>3.3719802978723169E-4</v>
          </cell>
          <cell r="BV39">
            <v>3.3719802978723169E-4</v>
          </cell>
          <cell r="BW39">
            <v>3.3719802978723169E-4</v>
          </cell>
          <cell r="BX39">
            <v>3.3719802978723169E-4</v>
          </cell>
          <cell r="BY39">
            <v>3.3719802978723169E-4</v>
          </cell>
          <cell r="BZ39">
            <v>3.3719802978723169E-4</v>
          </cell>
          <cell r="CA39">
            <v>3.3719802978723169E-4</v>
          </cell>
          <cell r="CB39">
            <v>3.3719802978723169E-4</v>
          </cell>
          <cell r="CC39">
            <v>3.3719802978723169E-4</v>
          </cell>
          <cell r="CD39">
            <v>3.3719801220256587E-4</v>
          </cell>
          <cell r="CE39">
            <v>1.5970375890423494E-4</v>
          </cell>
          <cell r="CF39">
            <v>7.268018203462169E-2</v>
          </cell>
          <cell r="CG39">
            <v>1.5970375890423494E-4</v>
          </cell>
          <cell r="CH39">
            <v>7.6281773802425362E-7</v>
          </cell>
          <cell r="CI39">
            <v>7.8889501286620936E-3</v>
          </cell>
          <cell r="CJ39">
            <v>7.6282641791792795E-7</v>
          </cell>
          <cell r="CK39">
            <v>7.6282641791792795E-7</v>
          </cell>
          <cell r="CL39">
            <v>7.6282641791792795E-7</v>
          </cell>
          <cell r="CM39">
            <v>7.6282641791792795E-7</v>
          </cell>
          <cell r="CN39">
            <v>7.6282641791792795E-7</v>
          </cell>
          <cell r="CO39">
            <v>7.6282641791792795E-7</v>
          </cell>
          <cell r="CP39">
            <v>7.6282641791792795E-7</v>
          </cell>
          <cell r="CQ39">
            <v>7.6282641791792795E-7</v>
          </cell>
          <cell r="CR39">
            <v>7.6282641791792795E-7</v>
          </cell>
          <cell r="CS39">
            <v>7.6282641791792795E-7</v>
          </cell>
          <cell r="CT39">
            <v>7.6282641791792795E-7</v>
          </cell>
          <cell r="CU39">
            <v>7.6282641791792795E-7</v>
          </cell>
          <cell r="CV39">
            <v>7.6282641791792795E-7</v>
          </cell>
          <cell r="CW39">
            <v>7.6282641791792795E-7</v>
          </cell>
          <cell r="CX39">
            <v>7.6282641791792795E-7</v>
          </cell>
          <cell r="CY39">
            <v>7.6282641791792795E-7</v>
          </cell>
          <cell r="CZ39">
            <v>7.6282641791792795E-7</v>
          </cell>
          <cell r="DA39">
            <v>7.6282641791792795E-7</v>
          </cell>
          <cell r="DB39">
            <v>7.8889501286620936E-3</v>
          </cell>
          <cell r="DC39">
            <v>7.8889501286620936E-3</v>
          </cell>
          <cell r="DD39">
            <v>7.6261688354245372E-7</v>
          </cell>
          <cell r="DE39">
            <v>7.6261688354245372E-7</v>
          </cell>
          <cell r="DF39">
            <v>7.6282641791792795E-7</v>
          </cell>
          <cell r="DG39">
            <v>7.6282641791792795E-7</v>
          </cell>
          <cell r="DH39">
            <v>7.6282641791792795E-7</v>
          </cell>
          <cell r="DI39">
            <v>7.6282641791792795E-7</v>
          </cell>
          <cell r="DJ39">
            <v>7.6282641791792795E-7</v>
          </cell>
          <cell r="DK39">
            <v>3.3719794414447144E-4</v>
          </cell>
          <cell r="DL39">
            <v>7.6261688354245372E-7</v>
          </cell>
          <cell r="DM39">
            <v>7.6261688354245372E-7</v>
          </cell>
          <cell r="DN39">
            <v>7.6261688354245372E-7</v>
          </cell>
          <cell r="DO39">
            <v>7.6261688354245372E-7</v>
          </cell>
          <cell r="DP39">
            <v>3.4364827797244263E-3</v>
          </cell>
          <cell r="DQ39">
            <v>8.757876578085752E-2</v>
          </cell>
          <cell r="DR39">
            <v>3.4364827797244263E-3</v>
          </cell>
          <cell r="DS39">
            <v>6.177957234067951E-2</v>
          </cell>
          <cell r="DT39">
            <v>6.177957234067951E-2</v>
          </cell>
          <cell r="DU39">
            <v>7.2460693179892607E-2</v>
          </cell>
          <cell r="DV39">
            <v>7.2460693179892607E-2</v>
          </cell>
          <cell r="DW39">
            <v>7.2460693179892607E-2</v>
          </cell>
          <cell r="DX39">
            <v>7.2460693179892607E-2</v>
          </cell>
          <cell r="ED39">
            <v>7.6485687108085232E-2</v>
          </cell>
          <cell r="EE39">
            <v>7.6485687108085232E-2</v>
          </cell>
          <cell r="EF39">
            <v>7.6485687108085232E-2</v>
          </cell>
          <cell r="EG39">
            <v>7.6485687108085232E-2</v>
          </cell>
          <cell r="EH39">
            <v>8.757876578085752E-2</v>
          </cell>
          <cell r="EI39">
            <v>4.6204405548451776E-3</v>
          </cell>
          <cell r="EJ39">
            <v>9.9349827304317073E-2</v>
          </cell>
          <cell r="EK39">
            <v>4.6204405548451776E-3</v>
          </cell>
          <cell r="EL39">
            <v>3.624821409545796E-3</v>
          </cell>
          <cell r="EM39">
            <v>3.624821409545796E-3</v>
          </cell>
          <cell r="EN39">
            <v>3.624821409545796E-3</v>
          </cell>
          <cell r="EO39">
            <v>3.624821409545796E-3</v>
          </cell>
          <cell r="EP39">
            <v>3.624821409545796E-3</v>
          </cell>
          <cell r="EQ39">
            <v>9.9349839790344743E-2</v>
          </cell>
          <cell r="ER39">
            <v>9.9349839790344743E-2</v>
          </cell>
          <cell r="ES39">
            <v>9.9349839790344743E-2</v>
          </cell>
          <cell r="ET39">
            <v>9.9349839790344743E-2</v>
          </cell>
          <cell r="EU39">
            <v>9.9349839790344743E-2</v>
          </cell>
          <cell r="EV39">
            <v>9.9349839790344743E-2</v>
          </cell>
          <cell r="EW39">
            <v>9.9349839790344743E-2</v>
          </cell>
          <cell r="EX39">
            <v>3.624821409545796E-3</v>
          </cell>
          <cell r="EY39">
            <v>2.3552568188851424E-3</v>
          </cell>
          <cell r="EZ39">
            <v>0.11823590429214589</v>
          </cell>
          <cell r="FA39">
            <v>0.11823590429214589</v>
          </cell>
          <cell r="FB39">
            <v>0.11823590429214589</v>
          </cell>
          <cell r="FC39">
            <v>0.11823590429214589</v>
          </cell>
          <cell r="FD39">
            <v>0.11823590429214589</v>
          </cell>
          <cell r="FE39">
            <v>2.3552568188851424E-3</v>
          </cell>
          <cell r="FF39">
            <v>1.94585014009086E-3</v>
          </cell>
          <cell r="FG39">
            <v>1.94585014009086E-3</v>
          </cell>
          <cell r="FH39">
            <v>2.9372280323524265E-4</v>
          </cell>
          <cell r="FI39">
            <v>2.5567162755568133E-2</v>
          </cell>
          <cell r="FJ39">
            <v>2.9372280323524265E-4</v>
          </cell>
          <cell r="FK39">
            <v>2.9372280323524265E-4</v>
          </cell>
          <cell r="FL39">
            <v>8.1040033509414939E-5</v>
          </cell>
          <cell r="FM39">
            <v>1.3805547879125407E-3</v>
          </cell>
          <cell r="FN39">
            <v>8.1040033509414939E-5</v>
          </cell>
          <cell r="FO39">
            <v>8.1040033509414939E-5</v>
          </cell>
          <cell r="FP39">
            <v>1.3805547879125407E-3</v>
          </cell>
          <cell r="FQ39">
            <v>1.3805547879125407E-3</v>
          </cell>
          <cell r="FR39">
            <v>2.5567162755568133E-2</v>
          </cell>
          <cell r="FS39">
            <v>2.5567162755568133E-2</v>
          </cell>
          <cell r="FT39">
            <v>2.5567162755568133E-2</v>
          </cell>
          <cell r="FU39">
            <v>1.3805547879125407E-3</v>
          </cell>
          <cell r="FV39">
            <v>1.3805547879125407E-3</v>
          </cell>
          <cell r="FW39">
            <v>1.3805547879125407E-3</v>
          </cell>
          <cell r="FX39">
            <v>2.5567162755568133E-2</v>
          </cell>
          <cell r="FY39">
            <v>2.5567162755568133E-2</v>
          </cell>
          <cell r="FZ39">
            <v>0.11823590429214589</v>
          </cell>
          <cell r="GA39">
            <v>0.11823590429214589</v>
          </cell>
          <cell r="GB39">
            <v>7.8889501286620936E-3</v>
          </cell>
          <cell r="GC39">
            <v>7.8889501286620936E-3</v>
          </cell>
          <cell r="GD39">
            <v>7.8889501286620936E-3</v>
          </cell>
          <cell r="GE39">
            <v>7.8889501286620936E-3</v>
          </cell>
          <cell r="GF39">
            <v>7.4648780354450398E-2</v>
          </cell>
          <cell r="GG39">
            <v>7.4648780354450398E-2</v>
          </cell>
          <cell r="GH39">
            <v>7.4648780354450398E-2</v>
          </cell>
          <cell r="GI39">
            <v>7.268018203462169E-2</v>
          </cell>
          <cell r="GJ39">
            <v>7.268018203462169E-2</v>
          </cell>
          <cell r="GK39">
            <v>1.5970375890423494E-4</v>
          </cell>
          <cell r="GL39">
            <v>1.5970375890423494E-4</v>
          </cell>
          <cell r="GM39">
            <v>1.5970375890423494E-4</v>
          </cell>
          <cell r="GN39">
            <v>1.5970375890423494E-4</v>
          </cell>
          <cell r="GQ39">
            <v>1.2947773682193011E-2</v>
          </cell>
          <cell r="GR39">
            <v>2.0294816482288705E-4</v>
          </cell>
          <cell r="GS39">
            <v>2.0294816482288705E-4</v>
          </cell>
          <cell r="GT39">
            <v>3.3719802978723169E-4</v>
          </cell>
          <cell r="GV39">
            <v>3.3719802978723169E-4</v>
          </cell>
          <cell r="GX39">
            <v>3.3719798334817179E-4</v>
          </cell>
          <cell r="GY39">
            <v>3.3698065934946615E-4</v>
          </cell>
          <cell r="GZ39">
            <v>9.6953019939074773E-6</v>
          </cell>
          <cell r="HA39">
            <v>8.757876578085752E-2</v>
          </cell>
          <cell r="HB39">
            <v>4.6204405548451776E-3</v>
          </cell>
          <cell r="HC39">
            <v>4.2002892597943924E-2</v>
          </cell>
          <cell r="HD39">
            <v>7.9244315671817431E-2</v>
          </cell>
          <cell r="HE39">
            <v>9.9349827304317073E-2</v>
          </cell>
          <cell r="HY39">
            <v>7.6282641791792805E-7</v>
          </cell>
          <cell r="HZ39">
            <v>7.6282641791792805E-7</v>
          </cell>
          <cell r="IA39">
            <v>7.6277598510616377E-7</v>
          </cell>
          <cell r="IB39">
            <v>7.6282654621454707E-7</v>
          </cell>
          <cell r="IC39">
            <v>7.6282641791792805E-7</v>
          </cell>
          <cell r="ID39">
            <v>7.6282641791792805E-7</v>
          </cell>
          <cell r="IE39">
            <v>7.6282641791792805E-7</v>
          </cell>
          <cell r="IF39">
            <v>7.6282641791792805E-7</v>
          </cell>
          <cell r="IG39">
            <v>7.6282641791792805E-7</v>
          </cell>
          <cell r="IH39">
            <v>7.6282641791792805E-7</v>
          </cell>
        </row>
        <row r="40">
          <cell r="G40">
            <v>29</v>
          </cell>
          <cell r="H40">
            <v>5.8002320092803705E-3</v>
          </cell>
          <cell r="L40">
            <v>5.7928250981673889E-3</v>
          </cell>
          <cell r="N40">
            <v>5.7928250981673889E-3</v>
          </cell>
          <cell r="O40">
            <v>0.13026339129700298</v>
          </cell>
          <cell r="P40">
            <v>1.193982353369679E-4</v>
          </cell>
          <cell r="V40">
            <v>5.7960567658569611E-3</v>
          </cell>
          <cell r="AA40">
            <v>5.796056765856962E-3</v>
          </cell>
          <cell r="AB40">
            <v>5.3356000339924137E-4</v>
          </cell>
          <cell r="AC40">
            <v>0.13023449382316535</v>
          </cell>
          <cell r="AD40">
            <v>3.8027656041350556E-4</v>
          </cell>
          <cell r="AF40">
            <v>5.3356000339924137E-4</v>
          </cell>
          <cell r="AH40">
            <v>0.13023449382316535</v>
          </cell>
          <cell r="AI40">
            <v>5.1413263991910485E-2</v>
          </cell>
          <cell r="AJ40">
            <v>1.9649782185688327E-2</v>
          </cell>
          <cell r="AK40">
            <v>5.4911768482591453E-2</v>
          </cell>
          <cell r="AL40">
            <v>5.0700677636591446E-2</v>
          </cell>
          <cell r="AM40">
            <v>3.014793074996339E-5</v>
          </cell>
          <cell r="AN40">
            <v>3.014793074996339E-5</v>
          </cell>
          <cell r="AP40">
            <v>5.9487619683974972E-2</v>
          </cell>
          <cell r="AR40">
            <v>6.2791994753037567E-2</v>
          </cell>
          <cell r="AS40">
            <v>6.2791994753037567E-2</v>
          </cell>
          <cell r="AT40">
            <v>6.2791994753037567E-2</v>
          </cell>
          <cell r="AU40">
            <v>6.2791994753037567E-2</v>
          </cell>
          <cell r="AV40">
            <v>1.2096799606634756E-3</v>
          </cell>
          <cell r="AW40">
            <v>4.2208791595546857E-2</v>
          </cell>
          <cell r="AX40">
            <v>4.4572033927121071E-9</v>
          </cell>
          <cell r="AY40">
            <v>2.3849930481045453E-3</v>
          </cell>
          <cell r="AZ40">
            <v>4.5319530138976627E-4</v>
          </cell>
          <cell r="BA40">
            <v>7.6477014496382935E-7</v>
          </cell>
          <cell r="BB40">
            <v>3.6349926222905307E-4</v>
          </cell>
          <cell r="BC40">
            <v>3.6349926222905307E-4</v>
          </cell>
          <cell r="BD40">
            <v>3.6349926222905307E-4</v>
          </cell>
          <cell r="BE40">
            <v>5.7167619234270844E-5</v>
          </cell>
          <cell r="BF40">
            <v>5.4911768482591473E-2</v>
          </cell>
          <cell r="BH40">
            <v>5.720657339103737E-5</v>
          </cell>
          <cell r="BI40">
            <v>1.0349249296231612E-6</v>
          </cell>
          <cell r="BJ40">
            <v>5.720657339103737E-5</v>
          </cell>
          <cell r="BK40">
            <v>5.720657339103737E-5</v>
          </cell>
          <cell r="BL40">
            <v>5.720657339103737E-5</v>
          </cell>
          <cell r="BN40">
            <v>5.720657339103737E-5</v>
          </cell>
          <cell r="BO40">
            <v>5.7206573391037376E-5</v>
          </cell>
          <cell r="BQ40">
            <v>5.7206573391037376E-5</v>
          </cell>
          <cell r="BR40">
            <v>2.0524137626235198E-6</v>
          </cell>
          <cell r="BS40">
            <v>5.7206581269552721E-5</v>
          </cell>
          <cell r="BT40">
            <v>5.7206581269552721E-5</v>
          </cell>
          <cell r="BU40">
            <v>5.7206581269552721E-5</v>
          </cell>
          <cell r="BV40">
            <v>5.7206581269552721E-5</v>
          </cell>
          <cell r="BW40">
            <v>5.7206581269552721E-5</v>
          </cell>
          <cell r="BX40">
            <v>5.7206581269552721E-5</v>
          </cell>
          <cell r="BY40">
            <v>5.7206581269552721E-5</v>
          </cell>
          <cell r="BZ40">
            <v>5.7206581269552721E-5</v>
          </cell>
          <cell r="CA40">
            <v>5.7206581269552721E-5</v>
          </cell>
          <cell r="CB40">
            <v>5.7206581269552721E-5</v>
          </cell>
          <cell r="CC40">
            <v>5.7206581269552721E-5</v>
          </cell>
          <cell r="CD40">
            <v>5.7206569928507587E-5</v>
          </cell>
          <cell r="CE40">
            <v>9.1359250559367481E-6</v>
          </cell>
          <cell r="CF40">
            <v>1.9649806495508623E-2</v>
          </cell>
          <cell r="CG40">
            <v>9.1359250559367481E-6</v>
          </cell>
          <cell r="CH40">
            <v>4.4590650687069225E-9</v>
          </cell>
          <cell r="CI40">
            <v>4.5319615172010924E-4</v>
          </cell>
          <cell r="CJ40">
            <v>4.4590983621213785E-9</v>
          </cell>
          <cell r="CK40">
            <v>4.4590983621213785E-9</v>
          </cell>
          <cell r="CL40">
            <v>4.4590983621213785E-9</v>
          </cell>
          <cell r="CM40">
            <v>4.4590983621213785E-9</v>
          </cell>
          <cell r="CN40">
            <v>4.4590983621213785E-9</v>
          </cell>
          <cell r="CO40">
            <v>4.4590983621213785E-9</v>
          </cell>
          <cell r="CP40">
            <v>4.4590983621213785E-9</v>
          </cell>
          <cell r="CQ40">
            <v>4.4590983621213785E-9</v>
          </cell>
          <cell r="CR40">
            <v>4.4590983621213785E-9</v>
          </cell>
          <cell r="CS40">
            <v>4.4590983621213785E-9</v>
          </cell>
          <cell r="CT40">
            <v>4.4590983621213785E-9</v>
          </cell>
          <cell r="CU40">
            <v>4.4590983621213785E-9</v>
          </cell>
          <cell r="CV40">
            <v>4.4590983621213785E-9</v>
          </cell>
          <cell r="CW40">
            <v>4.4590983621213785E-9</v>
          </cell>
          <cell r="CX40">
            <v>4.4590983621213785E-9</v>
          </cell>
          <cell r="CY40">
            <v>4.4590983621213785E-9</v>
          </cell>
          <cell r="CZ40">
            <v>4.4590983621213785E-9</v>
          </cell>
          <cell r="DA40">
            <v>4.4590983621213785E-9</v>
          </cell>
          <cell r="DB40">
            <v>4.5319615172010924E-4</v>
          </cell>
          <cell r="DC40">
            <v>4.5319615172010924E-4</v>
          </cell>
          <cell r="DD40">
            <v>4.4572033947981764E-9</v>
          </cell>
          <cell r="DE40">
            <v>4.4572033947981764E-9</v>
          </cell>
          <cell r="DF40">
            <v>4.4590983621213785E-9</v>
          </cell>
          <cell r="DG40">
            <v>4.4590983621213785E-9</v>
          </cell>
          <cell r="DH40">
            <v>4.4590983621213785E-9</v>
          </cell>
          <cell r="DI40">
            <v>4.4590983621213785E-9</v>
          </cell>
          <cell r="DJ40">
            <v>4.4590983621213785E-9</v>
          </cell>
          <cell r="DK40">
            <v>5.7206526035156075E-5</v>
          </cell>
          <cell r="DL40">
            <v>4.4572033947981764E-9</v>
          </cell>
          <cell r="DM40">
            <v>4.4572033947981764E-9</v>
          </cell>
          <cell r="DN40">
            <v>4.4572033947981764E-9</v>
          </cell>
          <cell r="DO40">
            <v>4.4572033947981764E-9</v>
          </cell>
          <cell r="DP40">
            <v>6.1756913209242716E-4</v>
          </cell>
          <cell r="DQ40">
            <v>6.9529151864945987E-2</v>
          </cell>
          <cell r="DR40">
            <v>6.1756913209242716E-4</v>
          </cell>
          <cell r="DS40">
            <v>5.0700677636591446E-2</v>
          </cell>
          <cell r="DT40">
            <v>5.0700677636591446E-2</v>
          </cell>
          <cell r="DU40">
            <v>5.9487619683974972E-2</v>
          </cell>
          <cell r="DV40">
            <v>5.9487619683974972E-2</v>
          </cell>
          <cell r="DW40">
            <v>5.9487619683974972E-2</v>
          </cell>
          <cell r="DX40">
            <v>5.9487619683974972E-2</v>
          </cell>
          <cell r="ED40">
            <v>6.2791994753037567E-2</v>
          </cell>
          <cell r="EE40">
            <v>6.2791994753037567E-2</v>
          </cell>
          <cell r="EF40">
            <v>6.2791994753037567E-2</v>
          </cell>
          <cell r="EG40">
            <v>6.2791994753037567E-2</v>
          </cell>
          <cell r="EH40">
            <v>6.9529151864945987E-2</v>
          </cell>
          <cell r="EI40">
            <v>8.5827581243392887E-4</v>
          </cell>
          <cell r="EJ40">
            <v>7.9272949183440106E-2</v>
          </cell>
          <cell r="EK40">
            <v>8.5827581243392887E-4</v>
          </cell>
          <cell r="EL40">
            <v>6.5585965842453837E-4</v>
          </cell>
          <cell r="EM40">
            <v>6.5585965842453837E-4</v>
          </cell>
          <cell r="EN40">
            <v>6.5585965842453837E-4</v>
          </cell>
          <cell r="EO40">
            <v>6.5585965842453837E-4</v>
          </cell>
          <cell r="EP40">
            <v>6.5585965842453837E-4</v>
          </cell>
          <cell r="EQ40">
            <v>7.9272879164789548E-2</v>
          </cell>
          <cell r="ER40">
            <v>7.9272879164789548E-2</v>
          </cell>
          <cell r="ES40">
            <v>7.9272879164789548E-2</v>
          </cell>
          <cell r="ET40">
            <v>7.9272879164789548E-2</v>
          </cell>
          <cell r="EU40">
            <v>7.9272879164789548E-2</v>
          </cell>
          <cell r="EV40">
            <v>7.9272879164789548E-2</v>
          </cell>
          <cell r="EW40">
            <v>7.9272879164789548E-2</v>
          </cell>
          <cell r="EX40">
            <v>6.5585965842453837E-4</v>
          </cell>
          <cell r="EY40">
            <v>1.6607896697958416E-4</v>
          </cell>
          <cell r="EZ40">
            <v>4.4871251167007319E-2</v>
          </cell>
          <cell r="FA40">
            <v>4.4871251167007319E-2</v>
          </cell>
          <cell r="FB40">
            <v>4.4871251167007319E-2</v>
          </cell>
          <cell r="FC40">
            <v>4.4871251167007319E-2</v>
          </cell>
          <cell r="FD40">
            <v>4.4871251167007319E-2</v>
          </cell>
          <cell r="FE40">
            <v>1.6607896697958416E-4</v>
          </cell>
          <cell r="FF40">
            <v>1.4022251094443383E-4</v>
          </cell>
          <cell r="FG40">
            <v>1.4022251094443383E-4</v>
          </cell>
          <cell r="FH40">
            <v>5.3599598602208808E-6</v>
          </cell>
          <cell r="FI40">
            <v>2.0684216322930135E-3</v>
          </cell>
          <cell r="FJ40">
            <v>5.3599598602208808E-6</v>
          </cell>
          <cell r="FK40">
            <v>5.3599598602208808E-6</v>
          </cell>
          <cell r="FL40">
            <v>7.6477002401377865E-7</v>
          </cell>
          <cell r="FM40">
            <v>2.884187753550792E-5</v>
          </cell>
          <cell r="FN40">
            <v>7.6477002401377865E-7</v>
          </cell>
          <cell r="FO40">
            <v>7.6477002401377865E-7</v>
          </cell>
          <cell r="FP40">
            <v>2.884187753550792E-5</v>
          </cell>
          <cell r="FQ40">
            <v>2.884187753550792E-5</v>
          </cell>
          <cell r="FR40">
            <v>2.0684216322930135E-3</v>
          </cell>
          <cell r="FS40">
            <v>2.0684216322930135E-3</v>
          </cell>
          <cell r="FT40">
            <v>2.0684216322930135E-3</v>
          </cell>
          <cell r="FU40">
            <v>2.884187753550792E-5</v>
          </cell>
          <cell r="FV40">
            <v>2.884187753550792E-5</v>
          </cell>
          <cell r="FW40">
            <v>2.884187753550792E-5</v>
          </cell>
          <cell r="FX40">
            <v>2.0684216322930135E-3</v>
          </cell>
          <cell r="FY40">
            <v>2.0684216322930135E-3</v>
          </cell>
          <cell r="FZ40">
            <v>4.4871251167007319E-2</v>
          </cell>
          <cell r="GA40">
            <v>4.4871251167007319E-2</v>
          </cell>
          <cell r="GB40">
            <v>4.5319615172010924E-4</v>
          </cell>
          <cell r="GC40">
            <v>4.5319615172010924E-4</v>
          </cell>
          <cell r="GD40">
            <v>4.5319615172010924E-4</v>
          </cell>
          <cell r="GE40">
            <v>4.5319615172010924E-4</v>
          </cell>
          <cell r="GF40">
            <v>5.4911768482591473E-2</v>
          </cell>
          <cell r="GG40">
            <v>5.4911768482591473E-2</v>
          </cell>
          <cell r="GH40">
            <v>5.4911768482591473E-2</v>
          </cell>
          <cell r="GI40">
            <v>1.9649806495508623E-2</v>
          </cell>
          <cell r="GJ40">
            <v>1.9649806495508623E-2</v>
          </cell>
          <cell r="GK40">
            <v>9.1359250559367481E-6</v>
          </cell>
          <cell r="GL40">
            <v>9.1359250559367481E-6</v>
          </cell>
          <cell r="GM40">
            <v>9.1359250559367481E-6</v>
          </cell>
          <cell r="GN40">
            <v>9.1359250559367481E-6</v>
          </cell>
          <cell r="GQ40">
            <v>2.3850084264594638E-3</v>
          </cell>
          <cell r="GR40">
            <v>3.014793074996339E-5</v>
          </cell>
          <cell r="GS40">
            <v>3.014793074996339E-5</v>
          </cell>
          <cell r="GT40">
            <v>5.7206581269552721E-5</v>
          </cell>
          <cell r="GV40">
            <v>5.7206581269552721E-5</v>
          </cell>
          <cell r="GX40">
            <v>5.720657339103737E-5</v>
          </cell>
          <cell r="GY40">
            <v>5.7167619234270844E-5</v>
          </cell>
          <cell r="GZ40">
            <v>1.0349249296231612E-6</v>
          </cell>
          <cell r="HA40">
            <v>6.9529151864945987E-2</v>
          </cell>
          <cell r="HB40">
            <v>8.5827581243392887E-4</v>
          </cell>
          <cell r="HC40">
            <v>1.2535890231804379E-2</v>
          </cell>
          <cell r="HD40">
            <v>5.5875312989960887E-2</v>
          </cell>
          <cell r="HE40">
            <v>7.9272949183440106E-2</v>
          </cell>
          <cell r="HY40">
            <v>4.4590983621213793E-9</v>
          </cell>
          <cell r="HZ40">
            <v>4.4590983621213793E-9</v>
          </cell>
          <cell r="IA40">
            <v>4.4585949526174769E-9</v>
          </cell>
          <cell r="IB40">
            <v>4.4590993886558679E-9</v>
          </cell>
          <cell r="IC40">
            <v>4.4590983621213793E-9</v>
          </cell>
          <cell r="ID40">
            <v>4.4590983621213793E-9</v>
          </cell>
          <cell r="IE40">
            <v>4.4590983621213793E-9</v>
          </cell>
          <cell r="IF40">
            <v>4.4590983621213793E-9</v>
          </cell>
          <cell r="IG40">
            <v>4.4590983621213793E-9</v>
          </cell>
          <cell r="IH40">
            <v>4.4590983621213793E-9</v>
          </cell>
        </row>
        <row r="41">
          <cell r="G41">
            <v>30</v>
          </cell>
          <cell r="H41">
            <v>3.6701468058722348E-3</v>
          </cell>
          <cell r="L41">
            <v>3.6654600190128136E-3</v>
          </cell>
          <cell r="N41">
            <v>3.6654600190128136E-3</v>
          </cell>
          <cell r="O41">
            <v>8.3767776074703301E-2</v>
          </cell>
          <cell r="P41">
            <v>1.4322389283164709E-5</v>
          </cell>
          <cell r="V41">
            <v>3.6675048846025919E-3</v>
          </cell>
          <cell r="AA41">
            <v>3.6675048846025924E-3</v>
          </cell>
          <cell r="AB41">
            <v>2.8085842099368971E-4</v>
          </cell>
          <cell r="AC41">
            <v>8.3749072972890443E-2</v>
          </cell>
          <cell r="AD41">
            <v>2.0017218985346548E-4</v>
          </cell>
          <cell r="AF41">
            <v>2.8085842099368971E-4</v>
          </cell>
          <cell r="AH41">
            <v>8.3749072972890443E-2</v>
          </cell>
          <cell r="AI41">
            <v>3.3062002787675432E-2</v>
          </cell>
          <cell r="AJ41">
            <v>2.5665818161169618E-3</v>
          </cell>
          <cell r="AK41">
            <v>3.3106162600607496E-2</v>
          </cell>
          <cell r="AL41">
            <v>3.2149311602242776E-2</v>
          </cell>
          <cell r="AM41">
            <v>2.7276991326588167E-6</v>
          </cell>
          <cell r="AN41">
            <v>2.7276991326588167E-6</v>
          </cell>
          <cell r="AP41">
            <v>3.7723668049680553E-2</v>
          </cell>
          <cell r="AR41">
            <v>3.9819114949038288E-2</v>
          </cell>
          <cell r="AS41">
            <v>3.9819114949038288E-2</v>
          </cell>
          <cell r="AT41">
            <v>3.9819114949038288E-2</v>
          </cell>
          <cell r="AU41">
            <v>3.9819114949038288E-2</v>
          </cell>
          <cell r="AV41">
            <v>1.1705096549963541E-4</v>
          </cell>
          <cell r="AW41">
            <v>2.6549142043666651E-2</v>
          </cell>
          <cell r="AX41">
            <v>7.3075318576140686E-12</v>
          </cell>
          <cell r="AY41">
            <v>2.8320614019029133E-4</v>
          </cell>
          <cell r="AZ41">
            <v>1.0105980324587914E-5</v>
          </cell>
          <cell r="BA41">
            <v>1.6273486715316211E-9</v>
          </cell>
          <cell r="BB41">
            <v>1.9132313351053561E-4</v>
          </cell>
          <cell r="BC41">
            <v>1.9132313351053561E-4</v>
          </cell>
          <cell r="BD41">
            <v>1.9132313351053561E-4</v>
          </cell>
          <cell r="BE41">
            <v>6.4802962037660629E-6</v>
          </cell>
          <cell r="BF41">
            <v>3.310616260060751E-2</v>
          </cell>
          <cell r="BH41">
            <v>6.4848704329795282E-6</v>
          </cell>
          <cell r="BI41">
            <v>7.0962783970184581E-8</v>
          </cell>
          <cell r="BJ41">
            <v>6.4848704329795282E-6</v>
          </cell>
          <cell r="BK41">
            <v>6.4848704329795282E-6</v>
          </cell>
          <cell r="BL41">
            <v>6.4848704329795282E-6</v>
          </cell>
          <cell r="BN41">
            <v>6.4848704329795282E-6</v>
          </cell>
          <cell r="BO41">
            <v>6.4848704329795282E-6</v>
          </cell>
          <cell r="BQ41">
            <v>6.4848704329795282E-6</v>
          </cell>
          <cell r="BR41">
            <v>1.6150176768877454E-7</v>
          </cell>
          <cell r="BS41">
            <v>6.4848713260788383E-6</v>
          </cell>
          <cell r="BT41">
            <v>6.4848713260788383E-6</v>
          </cell>
          <cell r="BU41">
            <v>6.4848713260788383E-6</v>
          </cell>
          <cell r="BV41">
            <v>6.4848713260788383E-6</v>
          </cell>
          <cell r="BW41">
            <v>6.4848713260788383E-6</v>
          </cell>
          <cell r="BX41">
            <v>6.4848713260788383E-6</v>
          </cell>
          <cell r="BY41">
            <v>6.4848713260788383E-6</v>
          </cell>
          <cell r="BZ41">
            <v>6.4848713260788383E-6</v>
          </cell>
          <cell r="CA41">
            <v>6.4848713260788383E-6</v>
          </cell>
          <cell r="CB41">
            <v>6.4848713260788383E-6</v>
          </cell>
          <cell r="CC41">
            <v>6.4848713260788383E-6</v>
          </cell>
          <cell r="CD41">
            <v>6.4848699328662777E-6</v>
          </cell>
          <cell r="CE41">
            <v>2.0363543692459912E-7</v>
          </cell>
          <cell r="CF41">
            <v>2.5665860469395348E-3</v>
          </cell>
          <cell r="CG41">
            <v>2.0363543692459912E-7</v>
          </cell>
          <cell r="CH41">
            <v>7.3118535943779319E-12</v>
          </cell>
          <cell r="CI41">
            <v>1.010600505256556E-5</v>
          </cell>
          <cell r="CJ41">
            <v>7.3118708643017663E-12</v>
          </cell>
          <cell r="CK41">
            <v>7.3118708643017663E-12</v>
          </cell>
          <cell r="CL41">
            <v>7.3118708643017663E-12</v>
          </cell>
          <cell r="CM41">
            <v>7.3118708643017663E-12</v>
          </cell>
          <cell r="CN41">
            <v>7.3118708643017663E-12</v>
          </cell>
          <cell r="CO41">
            <v>7.3118708643017663E-12</v>
          </cell>
          <cell r="CP41">
            <v>7.3118708643017663E-12</v>
          </cell>
          <cell r="CQ41">
            <v>7.3118708643017663E-12</v>
          </cell>
          <cell r="CR41">
            <v>7.3118708643017663E-12</v>
          </cell>
          <cell r="CS41">
            <v>7.3118708643017663E-12</v>
          </cell>
          <cell r="CT41">
            <v>7.3118708643017663E-12</v>
          </cell>
          <cell r="CU41">
            <v>7.3118708643017663E-12</v>
          </cell>
          <cell r="CV41">
            <v>7.3118708643017663E-12</v>
          </cell>
          <cell r="CW41">
            <v>7.3118708643017663E-12</v>
          </cell>
          <cell r="CX41">
            <v>7.3118708643017663E-12</v>
          </cell>
          <cell r="CY41">
            <v>7.3118708643017663E-12</v>
          </cell>
          <cell r="CZ41">
            <v>7.3118708643017663E-12</v>
          </cell>
          <cell r="DA41">
            <v>7.3118708643017663E-12</v>
          </cell>
          <cell r="DB41">
            <v>1.010600505256556E-5</v>
          </cell>
          <cell r="DC41">
            <v>1.010600505256556E-5</v>
          </cell>
          <cell r="DD41">
            <v>7.3075318340785264E-12</v>
          </cell>
          <cell r="DE41">
            <v>7.3075318340785264E-12</v>
          </cell>
          <cell r="DF41">
            <v>7.3118708643017663E-12</v>
          </cell>
          <cell r="DG41">
            <v>7.3118708643017663E-12</v>
          </cell>
          <cell r="DH41">
            <v>7.3118708643017663E-12</v>
          </cell>
          <cell r="DI41">
            <v>7.3118708643017663E-12</v>
          </cell>
          <cell r="DJ41">
            <v>7.3118708643017663E-12</v>
          </cell>
          <cell r="DK41">
            <v>6.4848645407028663E-6</v>
          </cell>
          <cell r="DL41">
            <v>7.3075318340785264E-12</v>
          </cell>
          <cell r="DM41">
            <v>7.3075318340785264E-12</v>
          </cell>
          <cell r="DN41">
            <v>7.3075318340785264E-12</v>
          </cell>
          <cell r="DO41">
            <v>7.3075318340785264E-12</v>
          </cell>
          <cell r="DP41">
            <v>7.2801998219885328E-5</v>
          </cell>
          <cell r="DQ41">
            <v>4.3940868129436678E-2</v>
          </cell>
          <cell r="DR41">
            <v>7.2801998219885328E-5</v>
          </cell>
          <cell r="DS41">
            <v>3.2149311602242776E-2</v>
          </cell>
          <cell r="DT41">
            <v>3.2149311602242776E-2</v>
          </cell>
          <cell r="DU41">
            <v>3.7723668049680553E-2</v>
          </cell>
          <cell r="DV41">
            <v>3.7723668049680553E-2</v>
          </cell>
          <cell r="DW41">
            <v>3.7723668049680553E-2</v>
          </cell>
          <cell r="DX41">
            <v>3.7723668049680553E-2</v>
          </cell>
          <cell r="ED41">
            <v>3.9819114949038288E-2</v>
          </cell>
          <cell r="EE41">
            <v>3.9819114949038288E-2</v>
          </cell>
          <cell r="EF41">
            <v>3.9819114949038288E-2</v>
          </cell>
          <cell r="EG41">
            <v>3.9819114949038288E-2</v>
          </cell>
          <cell r="EH41">
            <v>4.3940868129436678E-2</v>
          </cell>
          <cell r="EI41">
            <v>1.0543436816126198E-4</v>
          </cell>
          <cell r="EJ41">
            <v>5.0160733179818812E-2</v>
          </cell>
          <cell r="EK41">
            <v>1.0543436816126198E-4</v>
          </cell>
          <cell r="EL41">
            <v>7.7993007537727018E-5</v>
          </cell>
          <cell r="EM41">
            <v>7.7993007537727018E-5</v>
          </cell>
          <cell r="EN41">
            <v>7.7993007537727018E-5</v>
          </cell>
          <cell r="EO41">
            <v>7.7993007537727018E-5</v>
          </cell>
          <cell r="EP41">
            <v>7.7993007537727018E-5</v>
          </cell>
          <cell r="EQ41">
            <v>5.0160676194322289E-2</v>
          </cell>
          <cell r="ER41">
            <v>5.0160676194322289E-2</v>
          </cell>
          <cell r="ES41">
            <v>5.0160676194322289E-2</v>
          </cell>
          <cell r="ET41">
            <v>5.0160676194322289E-2</v>
          </cell>
          <cell r="EU41">
            <v>5.0160676194322289E-2</v>
          </cell>
          <cell r="EV41">
            <v>5.0160676194322289E-2</v>
          </cell>
          <cell r="EW41">
            <v>5.0160676194322289E-2</v>
          </cell>
          <cell r="EX41">
            <v>7.7993007537727018E-5</v>
          </cell>
          <cell r="EY41">
            <v>3.7378833930158764E-6</v>
          </cell>
          <cell r="EZ41">
            <v>6.7814409852247652E-3</v>
          </cell>
          <cell r="FA41">
            <v>6.7814409852247652E-3</v>
          </cell>
          <cell r="FB41">
            <v>6.7814409852247652E-3</v>
          </cell>
          <cell r="FC41">
            <v>6.7814409852247652E-3</v>
          </cell>
          <cell r="FD41">
            <v>6.7814409852247652E-3</v>
          </cell>
          <cell r="FE41">
            <v>3.7378833930158764E-6</v>
          </cell>
          <cell r="FF41">
            <v>3.5457287119377416E-6</v>
          </cell>
          <cell r="FG41">
            <v>3.5457287119377416E-6</v>
          </cell>
          <cell r="FH41">
            <v>2.5960914819228233E-8</v>
          </cell>
          <cell r="FI41">
            <v>5.3869655696805603E-5</v>
          </cell>
          <cell r="FJ41">
            <v>2.5960914819228233E-8</v>
          </cell>
          <cell r="FK41">
            <v>2.5960914819228233E-8</v>
          </cell>
          <cell r="FL41">
            <v>1.627350499879488E-9</v>
          </cell>
          <cell r="FM41">
            <v>1.5030806356833959E-7</v>
          </cell>
          <cell r="FN41">
            <v>1.627350499879488E-9</v>
          </cell>
          <cell r="FO41">
            <v>1.627350499879488E-9</v>
          </cell>
          <cell r="FP41">
            <v>1.5030806356833959E-7</v>
          </cell>
          <cell r="FQ41">
            <v>1.5030806356833959E-7</v>
          </cell>
          <cell r="FR41">
            <v>5.3869655696805603E-5</v>
          </cell>
          <cell r="FS41">
            <v>5.3869655696805603E-5</v>
          </cell>
          <cell r="FT41">
            <v>5.3869655696805603E-5</v>
          </cell>
          <cell r="FU41">
            <v>1.5030806356833959E-7</v>
          </cell>
          <cell r="FV41">
            <v>1.5030806356833959E-7</v>
          </cell>
          <cell r="FW41">
            <v>1.5030806356833959E-7</v>
          </cell>
          <cell r="FX41">
            <v>5.3869655696805603E-5</v>
          </cell>
          <cell r="FY41">
            <v>5.3869655696805603E-5</v>
          </cell>
          <cell r="FZ41">
            <v>6.7814409852247652E-3</v>
          </cell>
          <cell r="GA41">
            <v>6.7814409852247652E-3</v>
          </cell>
          <cell r="GB41">
            <v>1.010600505256556E-5</v>
          </cell>
          <cell r="GC41">
            <v>1.010600505256556E-5</v>
          </cell>
          <cell r="GD41">
            <v>1.010600505256556E-5</v>
          </cell>
          <cell r="GE41">
            <v>1.010600505256556E-5</v>
          </cell>
          <cell r="GF41">
            <v>3.310616260060751E-2</v>
          </cell>
          <cell r="GG41">
            <v>3.310616260060751E-2</v>
          </cell>
          <cell r="GH41">
            <v>3.310616260060751E-2</v>
          </cell>
          <cell r="GI41">
            <v>2.5665860469395348E-3</v>
          </cell>
          <cell r="GJ41">
            <v>2.5665860469395348E-3</v>
          </cell>
          <cell r="GK41">
            <v>2.0363543692459912E-7</v>
          </cell>
          <cell r="GL41">
            <v>2.0363543692459912E-7</v>
          </cell>
          <cell r="GM41">
            <v>2.0363543692459912E-7</v>
          </cell>
          <cell r="GN41">
            <v>2.0363543692459912E-7</v>
          </cell>
          <cell r="GQ41">
            <v>2.8320820646996072E-4</v>
          </cell>
          <cell r="GR41">
            <v>2.7276991326588167E-6</v>
          </cell>
          <cell r="GS41">
            <v>2.7276991326588167E-6</v>
          </cell>
          <cell r="GT41">
            <v>6.4848713260788383E-6</v>
          </cell>
          <cell r="GV41">
            <v>6.4848713260788383E-6</v>
          </cell>
          <cell r="GX41">
            <v>6.4848704329795282E-6</v>
          </cell>
          <cell r="GY41">
            <v>6.4802962037660629E-6</v>
          </cell>
          <cell r="GZ41">
            <v>7.0962783970184581E-8</v>
          </cell>
          <cell r="HA41">
            <v>4.3940868129436678E-2</v>
          </cell>
          <cell r="HB41">
            <v>1.0543436816126198E-4</v>
          </cell>
          <cell r="HC41">
            <v>2.6405304524269738E-3</v>
          </cell>
          <cell r="HD41">
            <v>3.3500418315454514E-2</v>
          </cell>
          <cell r="HE41">
            <v>5.0160733179818812E-2</v>
          </cell>
          <cell r="HY41">
            <v>7.3118708643017679E-12</v>
          </cell>
          <cell r="HZ41">
            <v>7.3118708643017679E-12</v>
          </cell>
          <cell r="IA41">
            <v>7.3106688072728354E-12</v>
          </cell>
          <cell r="IB41">
            <v>7.3118731405135282E-12</v>
          </cell>
          <cell r="IC41">
            <v>7.3118708643017679E-12</v>
          </cell>
          <cell r="ID41">
            <v>7.3118708643017679E-12</v>
          </cell>
          <cell r="IE41">
            <v>7.3118708643017679E-12</v>
          </cell>
          <cell r="IF41">
            <v>7.3118708643017679E-12</v>
          </cell>
          <cell r="IG41">
            <v>7.3118708643017679E-12</v>
          </cell>
          <cell r="IH41">
            <v>7.3118708643017679E-12</v>
          </cell>
        </row>
        <row r="42">
          <cell r="G42">
            <v>31</v>
          </cell>
          <cell r="H42">
            <v>1.830073202928117E-3</v>
          </cell>
          <cell r="L42">
            <v>1.8277361947666075E-3</v>
          </cell>
          <cell r="N42">
            <v>1.8277361947666075E-3</v>
          </cell>
          <cell r="O42">
            <v>4.1904089080674417E-2</v>
          </cell>
          <cell r="P42">
            <v>1.015389483621918E-6</v>
          </cell>
          <cell r="V42">
            <v>1.8287558416410765E-3</v>
          </cell>
          <cell r="AA42">
            <v>1.8287558416410768E-3</v>
          </cell>
          <cell r="AB42">
            <v>1.3436777321777758E-4</v>
          </cell>
          <cell r="AC42">
            <v>4.1894719303569319E-2</v>
          </cell>
          <cell r="AD42">
            <v>9.5766013764425015E-5</v>
          </cell>
          <cell r="AF42">
            <v>1.3436777321777758E-4</v>
          </cell>
          <cell r="AH42">
            <v>4.1894719303569319E-2</v>
          </cell>
          <cell r="AI42">
            <v>1.6538969056431856E-2</v>
          </cell>
          <cell r="AJ42">
            <v>1.8905772304429134E-4</v>
          </cell>
          <cell r="AK42">
            <v>1.6307970448957435E-2</v>
          </cell>
          <cell r="AL42">
            <v>1.6032075672525032E-2</v>
          </cell>
          <cell r="AM42">
            <v>1.4693824099739685E-7</v>
          </cell>
          <cell r="AN42">
            <v>1.4693824099739685E-7</v>
          </cell>
          <cell r="AP42">
            <v>1.8812060051037954E-2</v>
          </cell>
          <cell r="AR42">
            <v>1.9857018692190372E-2</v>
          </cell>
          <cell r="AS42">
            <v>1.9857018692190372E-2</v>
          </cell>
          <cell r="AT42">
            <v>1.9857018692190372E-2</v>
          </cell>
          <cell r="AU42">
            <v>1.9857018692190372E-2</v>
          </cell>
          <cell r="AV42">
            <v>8.5279642660201349E-6</v>
          </cell>
          <cell r="AW42">
            <v>1.3222881628654251E-2</v>
          </cell>
          <cell r="AX42">
            <v>3.4408747753250755E-15</v>
          </cell>
          <cell r="AY42">
            <v>2.1628600341969215E-5</v>
          </cell>
          <cell r="AZ42">
            <v>9.5802381597902074E-8</v>
          </cell>
          <cell r="BA42">
            <v>1.4692470530585453E-12</v>
          </cell>
          <cell r="BB42">
            <v>9.1532430024970579E-5</v>
          </cell>
          <cell r="BC42">
            <v>9.1532430024970579E-5</v>
          </cell>
          <cell r="BD42">
            <v>9.1532430024970579E-5</v>
          </cell>
          <cell r="BE42">
            <v>4.6431415506745849E-7</v>
          </cell>
          <cell r="BF42">
            <v>1.6307970448957442E-2</v>
          </cell>
          <cell r="BH42">
            <v>4.6464625699374413E-7</v>
          </cell>
          <cell r="BI42">
            <v>3.8104108809581519E-9</v>
          </cell>
          <cell r="BJ42">
            <v>4.6464625699374413E-7</v>
          </cell>
          <cell r="BK42">
            <v>4.6464625699374413E-7</v>
          </cell>
          <cell r="BL42">
            <v>4.6464625699374413E-7</v>
          </cell>
          <cell r="BN42">
            <v>4.6464625699374413E-7</v>
          </cell>
          <cell r="BO42">
            <v>4.6464625699374413E-7</v>
          </cell>
          <cell r="BQ42">
            <v>4.6464625699374413E-7</v>
          </cell>
          <cell r="BR42">
            <v>9.8309064500892127E-9</v>
          </cell>
          <cell r="BS42">
            <v>4.6464632098503829E-7</v>
          </cell>
          <cell r="BT42">
            <v>4.6464632098503829E-7</v>
          </cell>
          <cell r="BU42">
            <v>4.6464632098503829E-7</v>
          </cell>
          <cell r="BV42">
            <v>4.6464632098503829E-7</v>
          </cell>
          <cell r="BW42">
            <v>4.6464632098503829E-7</v>
          </cell>
          <cell r="BX42">
            <v>4.6464632098503829E-7</v>
          </cell>
          <cell r="BY42">
            <v>4.6464632098503829E-7</v>
          </cell>
          <cell r="BZ42">
            <v>4.6464632098503829E-7</v>
          </cell>
          <cell r="CA42">
            <v>4.6464632098503829E-7</v>
          </cell>
          <cell r="CB42">
            <v>4.6464632098503829E-7</v>
          </cell>
          <cell r="CC42">
            <v>4.6464632098503829E-7</v>
          </cell>
          <cell r="CD42">
            <v>4.6464622664392762E-7</v>
          </cell>
          <cell r="CE42">
            <v>1.9303534319218179E-9</v>
          </cell>
          <cell r="CF42">
            <v>1.8905805925637509E-4</v>
          </cell>
          <cell r="CG42">
            <v>1.9303534319218179E-9</v>
          </cell>
          <cell r="CH42">
            <v>3.4433393291063095E-15</v>
          </cell>
          <cell r="CI42">
            <v>9.5802646700971658E-8</v>
          </cell>
          <cell r="CJ42">
            <v>3.4433257140405778E-15</v>
          </cell>
          <cell r="CK42">
            <v>3.4433257140405778E-15</v>
          </cell>
          <cell r="CL42">
            <v>3.4433257140405778E-15</v>
          </cell>
          <cell r="CM42">
            <v>3.4433257140405778E-15</v>
          </cell>
          <cell r="CN42">
            <v>3.4433257140405778E-15</v>
          </cell>
          <cell r="CO42">
            <v>3.4433257140405774E-15</v>
          </cell>
          <cell r="CP42">
            <v>3.4433257140405778E-15</v>
          </cell>
          <cell r="CQ42">
            <v>3.4433257140405774E-15</v>
          </cell>
          <cell r="CR42">
            <v>3.4433257140405774E-15</v>
          </cell>
          <cell r="CS42">
            <v>3.4433257140405774E-15</v>
          </cell>
          <cell r="CT42">
            <v>3.4433257140405774E-15</v>
          </cell>
          <cell r="CU42">
            <v>3.4433257140405774E-15</v>
          </cell>
          <cell r="CV42">
            <v>3.4433257140405774E-15</v>
          </cell>
          <cell r="CW42">
            <v>3.4433257140405774E-15</v>
          </cell>
          <cell r="CX42">
            <v>3.4433257140405774E-15</v>
          </cell>
          <cell r="CY42">
            <v>3.4433257140405774E-15</v>
          </cell>
          <cell r="CZ42">
            <v>3.4433257140405774E-15</v>
          </cell>
          <cell r="DA42">
            <v>3.4433257140405774E-15</v>
          </cell>
          <cell r="DB42">
            <v>9.5802646700971658E-8</v>
          </cell>
          <cell r="DC42">
            <v>9.5802646700971658E-8</v>
          </cell>
          <cell r="DD42">
            <v>3.4408747634463126E-15</v>
          </cell>
          <cell r="DE42">
            <v>3.4408747634463126E-15</v>
          </cell>
          <cell r="DF42">
            <v>3.4433257140405774E-15</v>
          </cell>
          <cell r="DG42">
            <v>3.4433257140405774E-15</v>
          </cell>
          <cell r="DH42">
            <v>3.4433257140405774E-15</v>
          </cell>
          <cell r="DI42">
            <v>3.4433257140405774E-15</v>
          </cell>
          <cell r="DJ42">
            <v>3.4433257140405774E-15</v>
          </cell>
          <cell r="DK42">
            <v>4.6464586151465753E-7</v>
          </cell>
          <cell r="DL42">
            <v>3.4408747634463126E-15</v>
          </cell>
          <cell r="DM42">
            <v>3.4408747634463126E-15</v>
          </cell>
          <cell r="DN42">
            <v>3.4408747634463126E-15</v>
          </cell>
          <cell r="DO42">
            <v>3.4408747634463126E-15</v>
          </cell>
          <cell r="DP42">
            <v>5.5134590296172271E-6</v>
          </cell>
          <cell r="DQ42">
            <v>2.1905080391259255E-2</v>
          </cell>
          <cell r="DR42">
            <v>5.5134590296172271E-6</v>
          </cell>
          <cell r="DS42">
            <v>1.6032075672525032E-2</v>
          </cell>
          <cell r="DT42">
            <v>1.6032075672525032E-2</v>
          </cell>
          <cell r="DU42">
            <v>1.8812060051037954E-2</v>
          </cell>
          <cell r="DV42">
            <v>1.8812060051037954E-2</v>
          </cell>
          <cell r="DW42">
            <v>1.8812060051037954E-2</v>
          </cell>
          <cell r="DX42">
            <v>1.8812060051037954E-2</v>
          </cell>
          <cell r="ED42">
            <v>1.9857018692190372E-2</v>
          </cell>
          <cell r="EE42">
            <v>1.9857018692190372E-2</v>
          </cell>
          <cell r="EF42">
            <v>1.9857018692190372E-2</v>
          </cell>
          <cell r="EG42">
            <v>1.9857018692190372E-2</v>
          </cell>
          <cell r="EH42">
            <v>2.1905080391259255E-2</v>
          </cell>
          <cell r="EI42">
            <v>8.3866512195093453E-6</v>
          </cell>
          <cell r="EJ42">
            <v>2.5012029916483519E-2</v>
          </cell>
          <cell r="EK42">
            <v>8.3866512195093453E-6</v>
          </cell>
          <cell r="EL42">
            <v>5.97051340404587E-6</v>
          </cell>
          <cell r="EM42">
            <v>5.97051340404587E-6</v>
          </cell>
          <cell r="EN42">
            <v>5.97051340404587E-6</v>
          </cell>
          <cell r="EO42">
            <v>5.97051340404587E-6</v>
          </cell>
          <cell r="EP42">
            <v>5.97051340404587E-6</v>
          </cell>
          <cell r="EQ42">
            <v>2.5012000328640472E-2</v>
          </cell>
          <cell r="ER42">
            <v>2.5012000328640472E-2</v>
          </cell>
          <cell r="ES42">
            <v>2.5012000328640472E-2</v>
          </cell>
          <cell r="ET42">
            <v>2.5012000328640472E-2</v>
          </cell>
          <cell r="EU42">
            <v>2.5012000328640472E-2</v>
          </cell>
          <cell r="EV42">
            <v>2.5012000328640472E-2</v>
          </cell>
          <cell r="EW42">
            <v>2.5012000328640472E-2</v>
          </cell>
          <cell r="EX42">
            <v>5.97051340404587E-6</v>
          </cell>
          <cell r="EY42">
            <v>3.4755275501395026E-8</v>
          </cell>
          <cell r="EZ42">
            <v>5.4182640592516395E-4</v>
          </cell>
          <cell r="FA42">
            <v>5.4182640592516395E-4</v>
          </cell>
          <cell r="FB42">
            <v>5.4182640592516395E-4</v>
          </cell>
          <cell r="FC42">
            <v>5.4182640592516395E-4</v>
          </cell>
          <cell r="FD42">
            <v>5.4182640592516395E-4</v>
          </cell>
          <cell r="FE42">
            <v>3.4755275501395026E-8</v>
          </cell>
          <cell r="FF42">
            <v>5.609443391360815E-8</v>
          </cell>
          <cell r="FG42">
            <v>5.609443391360815E-8</v>
          </cell>
          <cell r="FH42">
            <v>6.2110899557281312E-11</v>
          </cell>
          <cell r="FI42">
            <v>8.5721731891188905E-7</v>
          </cell>
          <cell r="FJ42">
            <v>6.2110899557281312E-11</v>
          </cell>
          <cell r="FK42">
            <v>6.2110899557281312E-11</v>
          </cell>
          <cell r="FL42">
            <v>1.4692679215472329E-12</v>
          </cell>
          <cell r="FM42">
            <v>3.7199620408710523E-10</v>
          </cell>
          <cell r="FN42">
            <v>1.4692679215472329E-12</v>
          </cell>
          <cell r="FO42">
            <v>1.4692679215472329E-12</v>
          </cell>
          <cell r="FP42">
            <v>3.7199620408710523E-10</v>
          </cell>
          <cell r="FQ42">
            <v>3.7199620408710523E-10</v>
          </cell>
          <cell r="FR42">
            <v>8.5721731891188905E-7</v>
          </cell>
          <cell r="FS42">
            <v>8.5721731891188905E-7</v>
          </cell>
          <cell r="FT42">
            <v>8.5721731891188905E-7</v>
          </cell>
          <cell r="FU42">
            <v>3.7199620408710523E-10</v>
          </cell>
          <cell r="FV42">
            <v>3.7199620408710523E-10</v>
          </cell>
          <cell r="FW42">
            <v>3.7199620408710523E-10</v>
          </cell>
          <cell r="FX42">
            <v>8.5721731891188905E-7</v>
          </cell>
          <cell r="FY42">
            <v>8.5721731891188905E-7</v>
          </cell>
          <cell r="FZ42">
            <v>5.4182640592516395E-4</v>
          </cell>
          <cell r="GA42">
            <v>5.4182640592516395E-4</v>
          </cell>
          <cell r="GB42">
            <v>9.5802646700971658E-8</v>
          </cell>
          <cell r="GC42">
            <v>9.5802646700971658E-8</v>
          </cell>
          <cell r="GD42">
            <v>9.5802646700971658E-8</v>
          </cell>
          <cell r="GE42">
            <v>9.5802646700971658E-8</v>
          </cell>
          <cell r="GF42">
            <v>1.6307970448957442E-2</v>
          </cell>
          <cell r="GG42">
            <v>1.6307970448957442E-2</v>
          </cell>
          <cell r="GH42">
            <v>1.6307970448957442E-2</v>
          </cell>
          <cell r="GI42">
            <v>1.8905805925637509E-4</v>
          </cell>
          <cell r="GJ42">
            <v>1.8905805925637509E-4</v>
          </cell>
          <cell r="GK42">
            <v>1.9303534319218179E-9</v>
          </cell>
          <cell r="GL42">
            <v>1.9303534319218179E-9</v>
          </cell>
          <cell r="GM42">
            <v>1.9303534319218179E-9</v>
          </cell>
          <cell r="GN42">
            <v>1.9303534319218179E-9</v>
          </cell>
          <cell r="GQ42">
            <v>2.1628774253018873E-5</v>
          </cell>
          <cell r="GR42">
            <v>1.4693824099739685E-7</v>
          </cell>
          <cell r="GS42">
            <v>1.4693824099739685E-7</v>
          </cell>
          <cell r="GT42">
            <v>4.6464632098503829E-7</v>
          </cell>
          <cell r="GV42">
            <v>4.6464632098503829E-7</v>
          </cell>
          <cell r="GX42">
            <v>4.6464625699374413E-7</v>
          </cell>
          <cell r="GY42">
            <v>4.6431415506745849E-7</v>
          </cell>
          <cell r="GZ42">
            <v>3.8104108809581519E-9</v>
          </cell>
          <cell r="HA42">
            <v>2.1905080391259255E-2</v>
          </cell>
          <cell r="HB42">
            <v>8.3866512195093453E-6</v>
          </cell>
          <cell r="HC42">
            <v>3.9019248216158749E-4</v>
          </cell>
          <cell r="HD42">
            <v>1.6379752681720351E-2</v>
          </cell>
          <cell r="HE42">
            <v>2.5012029916483519E-2</v>
          </cell>
          <cell r="HY42">
            <v>3.4433257140405778E-15</v>
          </cell>
          <cell r="HZ42">
            <v>3.4433257140405778E-15</v>
          </cell>
          <cell r="IA42">
            <v>3.442655075739697E-15</v>
          </cell>
          <cell r="IB42">
            <v>3.4433271229837548E-15</v>
          </cell>
          <cell r="IC42">
            <v>3.4433257140405778E-15</v>
          </cell>
          <cell r="ID42">
            <v>3.4433257140405778E-15</v>
          </cell>
          <cell r="IE42">
            <v>3.4433257140405778E-15</v>
          </cell>
          <cell r="IF42">
            <v>3.4433257140405778E-15</v>
          </cell>
          <cell r="IG42">
            <v>3.4433257140405778E-15</v>
          </cell>
          <cell r="IH42">
            <v>3.4433257140405778E-15</v>
          </cell>
        </row>
        <row r="43">
          <cell r="G43">
            <v>32</v>
          </cell>
          <cell r="H43">
            <v>7.000280011200447E-4</v>
          </cell>
          <cell r="L43">
            <v>6.9913406357192628E-4</v>
          </cell>
          <cell r="N43">
            <v>6.9913406357192628E-4</v>
          </cell>
          <cell r="O43">
            <v>1.6036325996057959E-2</v>
          </cell>
          <cell r="P43">
            <v>4.9104193570451173E-8</v>
          </cell>
          <cell r="V43">
            <v>6.9952409243101269E-4</v>
          </cell>
          <cell r="AA43">
            <v>6.995240924310128E-4</v>
          </cell>
          <cell r="AB43">
            <v>5.1083001765990889E-5</v>
          </cell>
          <cell r="AC43">
            <v>1.6032739387067483E-2</v>
          </cell>
          <cell r="AD43">
            <v>3.6407654403271683E-5</v>
          </cell>
          <cell r="AF43">
            <v>5.1083001765990889E-5</v>
          </cell>
          <cell r="AH43">
            <v>1.6032739387067483E-2</v>
          </cell>
          <cell r="AI43">
            <v>6.3293175135309713E-3</v>
          </cell>
          <cell r="AJ43">
            <v>8.8824431143349543E-6</v>
          </cell>
          <cell r="AK43">
            <v>6.2274128584368519E-3</v>
          </cell>
          <cell r="AL43">
            <v>6.1324969309916001E-3</v>
          </cell>
          <cell r="AM43">
            <v>4.6974446687612439E-9</v>
          </cell>
          <cell r="AN43">
            <v>4.6974446687612439E-9</v>
          </cell>
          <cell r="AP43">
            <v>7.1958885171009308E-3</v>
          </cell>
          <cell r="AR43">
            <v>7.5956005032584055E-3</v>
          </cell>
          <cell r="AS43">
            <v>7.5956005032584055E-3</v>
          </cell>
          <cell r="AT43">
            <v>7.5956005032584055E-3</v>
          </cell>
          <cell r="AU43">
            <v>7.5956005032584055E-3</v>
          </cell>
          <cell r="AV43">
            <v>3.6138225717014346E-7</v>
          </cell>
          <cell r="AW43">
            <v>5.0569763806612971E-3</v>
          </cell>
          <cell r="AY43">
            <v>9.2203964983271509E-7</v>
          </cell>
          <cell r="AZ43">
            <v>5.1780225195752416E-10</v>
          </cell>
          <cell r="BB43">
            <v>3.4798160074593298E-5</v>
          </cell>
          <cell r="BC43">
            <v>3.4798160074593298E-5</v>
          </cell>
          <cell r="BD43">
            <v>3.4798160074593298E-5</v>
          </cell>
          <cell r="BE43">
            <v>2.1734312677243269E-8</v>
          </cell>
          <cell r="BF43">
            <v>6.2274128584368545E-3</v>
          </cell>
          <cell r="BH43">
            <v>2.1750274660893438E-8</v>
          </cell>
          <cell r="BI43">
            <v>5.6600065599877683E-11</v>
          </cell>
          <cell r="BJ43">
            <v>2.1750274660893438E-8</v>
          </cell>
          <cell r="BK43">
            <v>2.1750274660893438E-8</v>
          </cell>
          <cell r="BL43">
            <v>2.1750274660893438E-8</v>
          </cell>
          <cell r="BN43">
            <v>2.1750274660893438E-8</v>
          </cell>
          <cell r="BO43">
            <v>2.1750274660893438E-8</v>
          </cell>
          <cell r="BQ43">
            <v>2.1750274660893438E-8</v>
          </cell>
          <cell r="BR43">
            <v>1.9103273350024772E-10</v>
          </cell>
          <cell r="BS43">
            <v>2.1750277656351175E-8</v>
          </cell>
          <cell r="BT43">
            <v>2.1750277656351175E-8</v>
          </cell>
          <cell r="BU43">
            <v>2.1750277656351175E-8</v>
          </cell>
          <cell r="BV43">
            <v>2.1750277656351175E-8</v>
          </cell>
          <cell r="BW43">
            <v>2.1750277656351175E-8</v>
          </cell>
          <cell r="BX43">
            <v>2.1750277656351175E-8</v>
          </cell>
          <cell r="BY43">
            <v>2.1750277656351175E-8</v>
          </cell>
          <cell r="BZ43">
            <v>2.1750277656351175E-8</v>
          </cell>
          <cell r="CA43">
            <v>2.1750277656351175E-8</v>
          </cell>
          <cell r="CB43">
            <v>2.1750277656351175E-8</v>
          </cell>
          <cell r="CC43">
            <v>2.1750277656351175E-8</v>
          </cell>
          <cell r="CD43">
            <v>2.1750273548491507E-8</v>
          </cell>
          <cell r="CE43">
            <v>1.0433351116338393E-11</v>
          </cell>
          <cell r="CF43">
            <v>8.8824591856575158E-6</v>
          </cell>
          <cell r="CG43">
            <v>1.0433351116338393E-11</v>
          </cell>
          <cell r="CI43">
            <v>5.178037918887402E-10</v>
          </cell>
          <cell r="DB43">
            <v>5.178037918887402E-10</v>
          </cell>
          <cell r="DC43">
            <v>5.178037918887402E-10</v>
          </cell>
          <cell r="DK43">
            <v>2.1750257649804365E-8</v>
          </cell>
          <cell r="DP43">
            <v>2.3258220033685547E-7</v>
          </cell>
          <cell r="DQ43">
            <v>8.3786402842745029E-3</v>
          </cell>
          <cell r="DR43">
            <v>2.3258220033685547E-7</v>
          </cell>
          <cell r="DS43">
            <v>6.1324969309916001E-3</v>
          </cell>
          <cell r="DT43">
            <v>6.1324969309916001E-3</v>
          </cell>
          <cell r="DU43">
            <v>7.1958885171009308E-3</v>
          </cell>
          <cell r="DV43">
            <v>7.1958885171009308E-3</v>
          </cell>
          <cell r="DW43">
            <v>7.1958885171009308E-3</v>
          </cell>
          <cell r="DX43">
            <v>7.1958885171009308E-3</v>
          </cell>
          <cell r="ED43">
            <v>7.5956005032584055E-3</v>
          </cell>
          <cell r="EE43">
            <v>7.5956005032584055E-3</v>
          </cell>
          <cell r="EF43">
            <v>7.5956005032584055E-3</v>
          </cell>
          <cell r="EG43">
            <v>7.5956005032584055E-3</v>
          </cell>
          <cell r="EH43">
            <v>8.3786402842745029E-3</v>
          </cell>
          <cell r="EI43">
            <v>3.72819422507827E-7</v>
          </cell>
          <cell r="EJ43">
            <v>9.5674432346726512E-3</v>
          </cell>
          <cell r="EK43">
            <v>3.72819422507827E-7</v>
          </cell>
          <cell r="EL43">
            <v>2.5489050121434422E-7</v>
          </cell>
          <cell r="EM43">
            <v>2.5489050121434422E-7</v>
          </cell>
          <cell r="EN43">
            <v>2.5489050121434422E-7</v>
          </cell>
          <cell r="EO43">
            <v>2.5489050121434422E-7</v>
          </cell>
          <cell r="EP43">
            <v>2.5489050121434422E-7</v>
          </cell>
          <cell r="EQ43">
            <v>9.5674318504380303E-3</v>
          </cell>
          <cell r="ER43">
            <v>9.5674318504380303E-3</v>
          </cell>
          <cell r="ES43">
            <v>9.5674318504380303E-3</v>
          </cell>
          <cell r="ET43">
            <v>9.5674318504380303E-3</v>
          </cell>
          <cell r="EU43">
            <v>9.5674318504380303E-3</v>
          </cell>
          <cell r="EV43">
            <v>9.5674318504380303E-3</v>
          </cell>
          <cell r="EW43">
            <v>9.5674318504380303E-3</v>
          </cell>
          <cell r="EX43">
            <v>2.5489050121434422E-7</v>
          </cell>
          <cell r="EY43">
            <v>1.2898477339844337E-10</v>
          </cell>
          <cell r="EZ43">
            <v>2.3253715051697109E-5</v>
          </cell>
          <cell r="FA43">
            <v>2.3253715051697109E-5</v>
          </cell>
          <cell r="FB43">
            <v>2.3253715051697109E-5</v>
          </cell>
          <cell r="FC43">
            <v>2.3253715051697109E-5</v>
          </cell>
          <cell r="FD43">
            <v>2.3253715051697109E-5</v>
          </cell>
          <cell r="FE43">
            <v>1.2898477339844337E-10</v>
          </cell>
          <cell r="FF43">
            <v>9.9798559697235603E-10</v>
          </cell>
          <cell r="FG43">
            <v>9.9798559697235603E-10</v>
          </cell>
          <cell r="FH43">
            <v>1.2787255297758479E-13</v>
          </cell>
          <cell r="FI43">
            <v>1.5264869709633734E-8</v>
          </cell>
          <cell r="FJ43">
            <v>1.2787255297758479E-13</v>
          </cell>
          <cell r="FK43">
            <v>1.2787255297758479E-13</v>
          </cell>
          <cell r="FM43">
            <v>7.7632470081921017E-13</v>
          </cell>
          <cell r="FP43">
            <v>7.7632470081921017E-13</v>
          </cell>
          <cell r="FQ43">
            <v>7.7632470081921017E-13</v>
          </cell>
          <cell r="FR43">
            <v>1.5264869709633734E-8</v>
          </cell>
          <cell r="FS43">
            <v>1.5264869709633734E-8</v>
          </cell>
          <cell r="FT43">
            <v>1.5264869709633734E-8</v>
          </cell>
          <cell r="FU43">
            <v>7.7632470081921017E-13</v>
          </cell>
          <cell r="FV43">
            <v>7.7632470081921017E-13</v>
          </cell>
          <cell r="FW43">
            <v>7.7632470081921017E-13</v>
          </cell>
          <cell r="FX43">
            <v>1.5264869709633734E-8</v>
          </cell>
          <cell r="FY43">
            <v>1.5264869709633734E-8</v>
          </cell>
          <cell r="FZ43">
            <v>2.3253715051697109E-5</v>
          </cell>
          <cell r="GA43">
            <v>2.3253715051697109E-5</v>
          </cell>
          <cell r="GB43">
            <v>5.178037918887402E-10</v>
          </cell>
          <cell r="GC43">
            <v>5.178037918887402E-10</v>
          </cell>
          <cell r="GD43">
            <v>5.178037918887402E-10</v>
          </cell>
          <cell r="GE43">
            <v>5.178037918887402E-10</v>
          </cell>
          <cell r="GF43">
            <v>6.2274128584368545E-3</v>
          </cell>
          <cell r="GG43">
            <v>6.2274128584368545E-3</v>
          </cell>
          <cell r="GH43">
            <v>6.2274128584368545E-3</v>
          </cell>
          <cell r="GI43">
            <v>8.8824591856575158E-6</v>
          </cell>
          <cell r="GJ43">
            <v>8.8824591856575158E-6</v>
          </cell>
          <cell r="GK43">
            <v>1.0433351116338393E-11</v>
          </cell>
          <cell r="GL43">
            <v>1.0433351116338393E-11</v>
          </cell>
          <cell r="GM43">
            <v>1.0433351116338393E-11</v>
          </cell>
          <cell r="GN43">
            <v>1.0433351116338393E-11</v>
          </cell>
          <cell r="GQ43">
            <v>9.2204771286440865E-7</v>
          </cell>
          <cell r="GR43">
            <v>4.6974446687612439E-9</v>
          </cell>
          <cell r="GS43">
            <v>4.6974446687612439E-9</v>
          </cell>
          <cell r="GT43">
            <v>2.1750277656351175E-8</v>
          </cell>
          <cell r="GV43">
            <v>2.1750277656351175E-8</v>
          </cell>
          <cell r="GX43">
            <v>2.1750274660893438E-8</v>
          </cell>
          <cell r="GY43">
            <v>2.1734312677243269E-8</v>
          </cell>
          <cell r="GZ43">
            <v>5.6600065599877683E-11</v>
          </cell>
          <cell r="HA43">
            <v>8.3786402842745029E-3</v>
          </cell>
          <cell r="HB43">
            <v>3.72819422507827E-7</v>
          </cell>
          <cell r="HC43">
            <v>3.3838178640187702E-5</v>
          </cell>
          <cell r="HD43">
            <v>6.2250151112664982E-3</v>
          </cell>
          <cell r="HE43">
            <v>9.5674432346726512E-3</v>
          </cell>
        </row>
        <row r="44">
          <cell r="G44">
            <v>33</v>
          </cell>
          <cell r="H44">
            <v>2.4000960038401536E-4</v>
          </cell>
          <cell r="L44">
            <v>2.3970310751037475E-4</v>
          </cell>
          <cell r="N44">
            <v>2.3970310751037475E-4</v>
          </cell>
          <cell r="O44">
            <v>5.4985161665511584E-3</v>
          </cell>
          <cell r="P44">
            <v>9.9831352045011261E-10</v>
          </cell>
          <cell r="V44">
            <v>2.3983683169063249E-4</v>
          </cell>
          <cell r="AA44">
            <v>2.3983683169063251E-4</v>
          </cell>
          <cell r="AB44">
            <v>1.7499491901413306E-5</v>
          </cell>
          <cell r="AC44">
            <v>5.4972863488526669E-3</v>
          </cell>
          <cell r="AD44">
            <v>1.2472161606675089E-5</v>
          </cell>
          <cell r="AF44">
            <v>1.7499491901413306E-5</v>
          </cell>
          <cell r="AH44">
            <v>5.4972863488526669E-3</v>
          </cell>
          <cell r="AI44">
            <v>2.1701887571848088E-3</v>
          </cell>
          <cell r="AJ44">
            <v>1.6536957390044856E-7</v>
          </cell>
          <cell r="AK44">
            <v>2.134577156030164E-3</v>
          </cell>
          <cell r="AL44">
            <v>2.1025704208477436E-3</v>
          </cell>
          <cell r="AM44">
            <v>4.915786060984314E-11</v>
          </cell>
          <cell r="AN44">
            <v>4.915786060984314E-11</v>
          </cell>
          <cell r="AP44">
            <v>2.4671620728785124E-3</v>
          </cell>
          <cell r="AR44">
            <v>2.604206198837257E-3</v>
          </cell>
          <cell r="AS44">
            <v>2.604206198837257E-3</v>
          </cell>
          <cell r="AT44">
            <v>2.604206198837257E-3</v>
          </cell>
          <cell r="AU44">
            <v>2.604206198837257E-3</v>
          </cell>
          <cell r="AV44">
            <v>5.3884057307289751E-9</v>
          </cell>
          <cell r="AW44">
            <v>1.7337810690782204E-3</v>
          </cell>
          <cell r="AY44">
            <v>1.3759323177625178E-8</v>
          </cell>
          <cell r="AZ44">
            <v>5.0466820368154309E-13</v>
          </cell>
          <cell r="BB44">
            <v>1.192079751300147E-5</v>
          </cell>
          <cell r="BC44">
            <v>1.192079751300147E-5</v>
          </cell>
          <cell r="BD44">
            <v>1.192079751300147E-5</v>
          </cell>
          <cell r="BE44">
            <v>4.0445357966093123E-10</v>
          </cell>
          <cell r="BF44">
            <v>2.1345771560301648E-3</v>
          </cell>
          <cell r="BH44">
            <v>4.0475383277719446E-10</v>
          </cell>
          <cell r="BI44">
            <v>1.1183866127865723E-13</v>
          </cell>
          <cell r="BJ44">
            <v>4.0475383277719446E-10</v>
          </cell>
          <cell r="BK44">
            <v>4.0475383277719446E-10</v>
          </cell>
          <cell r="BL44">
            <v>4.0475383277719446E-10</v>
          </cell>
          <cell r="BN44">
            <v>4.0475383277719446E-10</v>
          </cell>
          <cell r="BO44">
            <v>4.0475383277719446E-10</v>
          </cell>
          <cell r="BQ44">
            <v>4.0475383277719446E-10</v>
          </cell>
          <cell r="BR44">
            <v>6.5226551101488227E-13</v>
          </cell>
          <cell r="BS44">
            <v>4.0475388852007667E-10</v>
          </cell>
          <cell r="BT44">
            <v>4.0475388852007667E-10</v>
          </cell>
          <cell r="BU44">
            <v>4.0475388852007667E-10</v>
          </cell>
          <cell r="BV44">
            <v>4.0475388852007667E-10</v>
          </cell>
          <cell r="BW44">
            <v>4.0475388852007667E-10</v>
          </cell>
          <cell r="BX44">
            <v>4.0475388852007667E-10</v>
          </cell>
          <cell r="BY44">
            <v>4.0475388852007667E-10</v>
          </cell>
          <cell r="BZ44">
            <v>4.0475388852007667E-10</v>
          </cell>
          <cell r="CA44">
            <v>4.0475388852007667E-10</v>
          </cell>
          <cell r="CB44">
            <v>4.0475388852007667E-10</v>
          </cell>
          <cell r="CC44">
            <v>4.0475388852007667E-10</v>
          </cell>
          <cell r="CD44">
            <v>4.0475381498623903E-10</v>
          </cell>
          <cell r="CE44">
            <v>1.0168711752814423E-14</v>
          </cell>
          <cell r="CF44">
            <v>1.6536988700381471E-7</v>
          </cell>
          <cell r="CG44">
            <v>1.0168711752814423E-14</v>
          </cell>
          <cell r="CI44">
            <v>5.0466986264889345E-13</v>
          </cell>
          <cell r="DB44">
            <v>5.0466986264889345E-13</v>
          </cell>
          <cell r="DC44">
            <v>5.0466986264889345E-13</v>
          </cell>
          <cell r="DK44">
            <v>4.0475353038754945E-10</v>
          </cell>
          <cell r="DP44">
            <v>3.4146622917755204E-9</v>
          </cell>
          <cell r="DQ44">
            <v>2.872661518848553E-3</v>
          </cell>
          <cell r="DR44">
            <v>3.4146622917755204E-9</v>
          </cell>
          <cell r="DS44">
            <v>2.1025704208477436E-3</v>
          </cell>
          <cell r="DT44">
            <v>2.1025704208477436E-3</v>
          </cell>
          <cell r="DU44">
            <v>2.4671620728785124E-3</v>
          </cell>
          <cell r="DV44">
            <v>2.4671620728785124E-3</v>
          </cell>
          <cell r="DW44">
            <v>2.4671620728785124E-3</v>
          </cell>
          <cell r="DX44">
            <v>2.4671620728785124E-3</v>
          </cell>
          <cell r="ED44">
            <v>2.604206198837257E-3</v>
          </cell>
          <cell r="EE44">
            <v>2.604206198837257E-3</v>
          </cell>
          <cell r="EF44">
            <v>2.604206198837257E-3</v>
          </cell>
          <cell r="EG44">
            <v>2.604206198837257E-3</v>
          </cell>
          <cell r="EH44">
            <v>2.872661518848553E-3</v>
          </cell>
          <cell r="EI44">
            <v>5.8906025796758608E-9</v>
          </cell>
          <cell r="EJ44">
            <v>3.2802662534387465E-3</v>
          </cell>
          <cell r="EK44">
            <v>5.8906025796758608E-9</v>
          </cell>
          <cell r="EL44">
            <v>3.8085236364464644E-9</v>
          </cell>
          <cell r="EM44">
            <v>3.8085236364464644E-9</v>
          </cell>
          <cell r="EN44">
            <v>3.8085236364464644E-9</v>
          </cell>
          <cell r="EO44">
            <v>3.8085236364464644E-9</v>
          </cell>
          <cell r="EP44">
            <v>3.8085236364464644E-9</v>
          </cell>
          <cell r="EQ44">
            <v>3.2802623479118182E-3</v>
          </cell>
          <cell r="ER44">
            <v>3.2802623479118182E-3</v>
          </cell>
          <cell r="ES44">
            <v>3.2802623479118182E-3</v>
          </cell>
          <cell r="ET44">
            <v>3.2802623479118182E-3</v>
          </cell>
          <cell r="EU44">
            <v>3.2802623479118182E-3</v>
          </cell>
          <cell r="EV44">
            <v>3.2802623479118182E-3</v>
          </cell>
          <cell r="EW44">
            <v>3.2802623479118182E-3</v>
          </cell>
          <cell r="EX44">
            <v>3.8085236364464644E-9</v>
          </cell>
          <cell r="EY44">
            <v>6.0886284926687344E-14</v>
          </cell>
          <cell r="EZ44">
            <v>3.4762091658205677E-7</v>
          </cell>
          <cell r="FA44">
            <v>3.4762091658205677E-7</v>
          </cell>
          <cell r="FB44">
            <v>3.4762091658205677E-7</v>
          </cell>
          <cell r="FC44">
            <v>3.4762091658205677E-7</v>
          </cell>
          <cell r="FD44">
            <v>3.4762091658205677E-7</v>
          </cell>
          <cell r="FE44">
            <v>6.0886284926687344E-14</v>
          </cell>
          <cell r="FF44">
            <v>9.3999878860257616E-12</v>
          </cell>
          <cell r="FG44">
            <v>9.3999878860257616E-12</v>
          </cell>
          <cell r="FI44">
            <v>1.4379561803550854E-10</v>
          </cell>
          <cell r="FR44">
            <v>1.4379561803550854E-10</v>
          </cell>
          <cell r="FS44">
            <v>1.4379561803550854E-10</v>
          </cell>
          <cell r="FT44">
            <v>1.4379561803550854E-10</v>
          </cell>
          <cell r="FX44">
            <v>1.4379561803550854E-10</v>
          </cell>
          <cell r="FY44">
            <v>1.4379561803550854E-10</v>
          </cell>
          <cell r="FZ44">
            <v>3.4762091658205677E-7</v>
          </cell>
          <cell r="GA44">
            <v>3.4762091658205677E-7</v>
          </cell>
          <cell r="GB44">
            <v>5.0466986264889345E-13</v>
          </cell>
          <cell r="GC44">
            <v>5.0466986264889345E-13</v>
          </cell>
          <cell r="GD44">
            <v>5.0466986264889345E-13</v>
          </cell>
          <cell r="GE44">
            <v>5.0466986264889345E-13</v>
          </cell>
          <cell r="GF44">
            <v>2.1345771560301648E-3</v>
          </cell>
          <cell r="GG44">
            <v>2.1345771560301648E-3</v>
          </cell>
          <cell r="GH44">
            <v>2.1345771560301648E-3</v>
          </cell>
          <cell r="GI44">
            <v>1.6536988700381471E-7</v>
          </cell>
          <cell r="GJ44">
            <v>1.6536988700381471E-7</v>
          </cell>
          <cell r="GK44">
            <v>1.0168711752814423E-14</v>
          </cell>
          <cell r="GL44">
            <v>1.0168711752814423E-14</v>
          </cell>
          <cell r="GM44">
            <v>1.0168711752814423E-14</v>
          </cell>
          <cell r="GN44">
            <v>1.0168711752814423E-14</v>
          </cell>
          <cell r="GQ44">
            <v>1.3759456177083792E-8</v>
          </cell>
          <cell r="GR44">
            <v>4.915786060984314E-11</v>
          </cell>
          <cell r="GS44">
            <v>4.915786060984314E-11</v>
          </cell>
          <cell r="GT44">
            <v>4.0475388852007667E-10</v>
          </cell>
          <cell r="GV44">
            <v>4.0475388852007667E-10</v>
          </cell>
          <cell r="GX44">
            <v>4.0475383277719446E-10</v>
          </cell>
          <cell r="GY44">
            <v>4.0445357966093123E-10</v>
          </cell>
          <cell r="GZ44">
            <v>1.1183866127865723E-13</v>
          </cell>
          <cell r="HA44">
            <v>2.872661518848553E-3</v>
          </cell>
          <cell r="HB44">
            <v>5.8906025796758608E-9</v>
          </cell>
          <cell r="HC44">
            <v>1.3626893687687587E-6</v>
          </cell>
          <cell r="HD44">
            <v>2.1307011705481503E-3</v>
          </cell>
          <cell r="HE44">
            <v>3.2802662534387465E-3</v>
          </cell>
        </row>
        <row r="45">
          <cell r="G45">
            <v>34</v>
          </cell>
          <cell r="I45">
            <v>1.0000000000000003E-4</v>
          </cell>
          <cell r="J45">
            <v>1</v>
          </cell>
          <cell r="K45">
            <v>1</v>
          </cell>
          <cell r="L45">
            <v>1.2770025580235661E-3</v>
          </cell>
          <cell r="M45">
            <v>1.4781275148568683E-2</v>
          </cell>
          <cell r="N45">
            <v>1.2770025580235661E-3</v>
          </cell>
          <cell r="O45">
            <v>3.1590046980460272E-3</v>
          </cell>
          <cell r="P45">
            <v>6.090003305811581E-4</v>
          </cell>
          <cell r="Q45">
            <v>0.99930736802836018</v>
          </cell>
          <cell r="R45">
            <v>1.4781275148568683E-2</v>
          </cell>
          <cell r="S45">
            <v>6.0307490265869041E-4</v>
          </cell>
          <cell r="T45">
            <v>0.10144357733413552</v>
          </cell>
          <cell r="U45">
            <v>0.999545419864867</v>
          </cell>
          <cell r="V45">
            <v>7.202271625300885E-4</v>
          </cell>
          <cell r="W45">
            <v>1.5513606195412618E-2</v>
          </cell>
          <cell r="X45">
            <v>1.5513606195412618E-2</v>
          </cell>
          <cell r="Y45">
            <v>6.0153350790542195E-4</v>
          </cell>
          <cell r="Z45">
            <v>0.10822398958543231</v>
          </cell>
          <cell r="AA45">
            <v>7.202271625300886E-4</v>
          </cell>
          <cell r="AB45">
            <v>6.0846446032295789E-4</v>
          </cell>
          <cell r="AC45">
            <v>3.3629985715632415E-3</v>
          </cell>
          <cell r="AD45">
            <v>6.0647330610794591E-4</v>
          </cell>
          <cell r="AE45">
            <v>6.0153350790542195E-4</v>
          </cell>
          <cell r="AF45">
            <v>6.0846446032295789E-4</v>
          </cell>
          <cell r="AG45">
            <v>0.10822398958543231</v>
          </cell>
          <cell r="AH45">
            <v>3.3629985715632415E-3</v>
          </cell>
          <cell r="AI45">
            <v>6.6827538805121142E-2</v>
          </cell>
          <cell r="AJ45">
            <v>2.6362323679522586E-6</v>
          </cell>
          <cell r="AK45">
            <v>4.6554314436642171E-4</v>
          </cell>
          <cell r="AL45">
            <v>6.0245104598140746E-2</v>
          </cell>
          <cell r="AM45">
            <v>8.7381790090188839E-4</v>
          </cell>
          <cell r="AN45">
            <v>8.7381790090188839E-4</v>
          </cell>
          <cell r="AO45">
            <v>0.99950918223542895</v>
          </cell>
          <cell r="AP45">
            <v>5.3022811360117411E-2</v>
          </cell>
          <cell r="AQ45">
            <v>0.99950918128422817</v>
          </cell>
          <cell r="AR45">
            <v>4.4807428709752812E-4</v>
          </cell>
          <cell r="AS45">
            <v>4.4807428709752812E-4</v>
          </cell>
          <cell r="AT45">
            <v>4.4807428709752812E-4</v>
          </cell>
          <cell r="AU45">
            <v>4.4807428709752812E-4</v>
          </cell>
          <cell r="AV45">
            <v>1.8673141315561634E-4</v>
          </cell>
          <cell r="AW45">
            <v>3.6072334086815734E-4</v>
          </cell>
          <cell r="AX45">
            <v>2.9128537093903312E-6</v>
          </cell>
          <cell r="AY45">
            <v>4.7222520909750531E-4</v>
          </cell>
          <cell r="AZ45">
            <v>2.9746939838096055E-6</v>
          </cell>
          <cell r="BA45">
            <v>8.7674548956022868E-4</v>
          </cell>
          <cell r="BB45">
            <v>6.1842138553265481E-4</v>
          </cell>
          <cell r="BC45">
            <v>6.1842138553265481E-4</v>
          </cell>
          <cell r="BD45">
            <v>6.1842138553265481E-4</v>
          </cell>
          <cell r="BE45">
            <v>6.1927991768159286E-4</v>
          </cell>
          <cell r="BF45">
            <v>4.6554314436642193E-4</v>
          </cell>
          <cell r="BG45">
            <v>8.3299521724578755E-4</v>
          </cell>
          <cell r="BH45">
            <v>2.9109832762153988E-6</v>
          </cell>
          <cell r="BI45">
            <v>0.18099453971839527</v>
          </cell>
          <cell r="BJ45">
            <v>2.9109832762153988E-6</v>
          </cell>
          <cell r="BK45">
            <v>2.9109832762153988E-6</v>
          </cell>
          <cell r="BL45">
            <v>2.9109832762153988E-6</v>
          </cell>
          <cell r="BM45">
            <v>8.3299521724578755E-4</v>
          </cell>
          <cell r="BN45">
            <v>2.9109832762153988E-6</v>
          </cell>
          <cell r="BO45">
            <v>2.9109832762153988E-6</v>
          </cell>
          <cell r="BP45">
            <v>8.3299521724578755E-4</v>
          </cell>
          <cell r="BQ45">
            <v>2.9109832762153988E-6</v>
          </cell>
          <cell r="BR45">
            <v>5.88581915927719E-3</v>
          </cell>
          <cell r="BS45">
            <v>2.9109836771173417E-6</v>
          </cell>
          <cell r="BT45">
            <v>2.9109836771173417E-6</v>
          </cell>
          <cell r="BU45">
            <v>2.9109836771173417E-6</v>
          </cell>
          <cell r="BV45">
            <v>2.9109836771173417E-6</v>
          </cell>
          <cell r="BW45">
            <v>2.9109836771173417E-6</v>
          </cell>
          <cell r="BX45">
            <v>2.9109836771173417E-6</v>
          </cell>
          <cell r="BY45">
            <v>2.9109836771173417E-6</v>
          </cell>
          <cell r="BZ45">
            <v>2.9109836771173417E-6</v>
          </cell>
          <cell r="CA45">
            <v>2.9109836771173417E-6</v>
          </cell>
          <cell r="CB45">
            <v>2.9109836771173417E-6</v>
          </cell>
          <cell r="CC45">
            <v>2.9109836771173417E-6</v>
          </cell>
          <cell r="CD45">
            <v>2.9111053291231045E-6</v>
          </cell>
          <cell r="CE45">
            <v>2.9117795458836206E-6</v>
          </cell>
          <cell r="CF45">
            <v>2.6363085318897012E-6</v>
          </cell>
          <cell r="CG45">
            <v>2.9117795458836206E-6</v>
          </cell>
          <cell r="CH45">
            <v>2.9104840453052579E-6</v>
          </cell>
          <cell r="CI45">
            <v>2.9747793184335017E-6</v>
          </cell>
          <cell r="CJ45">
            <v>2.9109445880578184E-6</v>
          </cell>
          <cell r="CK45">
            <v>2.9109445880578184E-6</v>
          </cell>
          <cell r="CL45">
            <v>2.9109445880578184E-6</v>
          </cell>
          <cell r="CM45">
            <v>2.9109445880578184E-6</v>
          </cell>
          <cell r="CN45">
            <v>2.9109445880578184E-6</v>
          </cell>
          <cell r="CO45">
            <v>2.9109445880578184E-6</v>
          </cell>
          <cell r="CP45">
            <v>2.9109445880578184E-6</v>
          </cell>
          <cell r="CQ45">
            <v>2.9109445880578184E-6</v>
          </cell>
          <cell r="CR45">
            <v>2.9109445880578184E-6</v>
          </cell>
          <cell r="CS45">
            <v>2.9109445880578184E-6</v>
          </cell>
          <cell r="CT45">
            <v>2.9109445880578184E-6</v>
          </cell>
          <cell r="CU45">
            <v>2.9109445880578184E-6</v>
          </cell>
          <cell r="CV45">
            <v>2.9109445880578184E-6</v>
          </cell>
          <cell r="CW45">
            <v>2.9109445880578184E-6</v>
          </cell>
          <cell r="CX45">
            <v>2.9109445880578184E-6</v>
          </cell>
          <cell r="CY45">
            <v>2.9109445880578184E-6</v>
          </cell>
          <cell r="CZ45">
            <v>2.9109445880578184E-6</v>
          </cell>
          <cell r="DA45">
            <v>2.9109445880578184E-6</v>
          </cell>
          <cell r="DB45">
            <v>2.9747793184335017E-6</v>
          </cell>
          <cell r="DC45">
            <v>2.9747793184335017E-6</v>
          </cell>
          <cell r="DD45">
            <v>2.9128538857742749E-6</v>
          </cell>
          <cell r="DE45">
            <v>2.9128538857742749E-6</v>
          </cell>
          <cell r="DF45">
            <v>2.9109445880578184E-6</v>
          </cell>
          <cell r="DG45">
            <v>2.9109445880578184E-6</v>
          </cell>
          <cell r="DH45">
            <v>2.9109445880578184E-6</v>
          </cell>
          <cell r="DI45">
            <v>2.9109445880578184E-6</v>
          </cell>
          <cell r="DJ45">
            <v>2.9109445880578184E-6</v>
          </cell>
          <cell r="DK45">
            <v>2.9115761600021935E-6</v>
          </cell>
          <cell r="DL45">
            <v>2.9128538857742749E-6</v>
          </cell>
          <cell r="DM45">
            <v>2.9128538857742749E-6</v>
          </cell>
          <cell r="DN45">
            <v>2.9128538857742749E-6</v>
          </cell>
          <cell r="DO45">
            <v>2.9128538857742749E-6</v>
          </cell>
          <cell r="DP45">
            <v>8.0635557182195212E-4</v>
          </cell>
          <cell r="DQ45">
            <v>6.79973189770813E-5</v>
          </cell>
          <cell r="DR45">
            <v>8.0635557182195212E-4</v>
          </cell>
          <cell r="DS45">
            <v>6.0245104598140746E-2</v>
          </cell>
          <cell r="DT45">
            <v>6.0245104598140746E-2</v>
          </cell>
          <cell r="DU45">
            <v>5.3022811360117411E-2</v>
          </cell>
          <cell r="DV45">
            <v>5.3022811360117411E-2</v>
          </cell>
          <cell r="DW45">
            <v>5.3022811360117411E-2</v>
          </cell>
          <cell r="DX45">
            <v>5.3022811360117411E-2</v>
          </cell>
          <cell r="DY45">
            <v>0.99950918223542895</v>
          </cell>
          <cell r="DZ45">
            <v>0.99950918223542895</v>
          </cell>
          <cell r="EA45">
            <v>0.99950918128422817</v>
          </cell>
          <cell r="EB45">
            <v>0.99950918128422817</v>
          </cell>
          <cell r="EC45">
            <v>0.99950918152202839</v>
          </cell>
          <cell r="ED45">
            <v>4.4807428709752812E-4</v>
          </cell>
          <cell r="EE45">
            <v>4.4807428709752812E-4</v>
          </cell>
          <cell r="EF45">
            <v>4.4807428709752812E-4</v>
          </cell>
          <cell r="EG45">
            <v>4.4807428709752812E-4</v>
          </cell>
          <cell r="EH45">
            <v>6.79973189770813E-5</v>
          </cell>
          <cell r="EI45">
            <v>5.472185476396588E-4</v>
          </cell>
          <cell r="EJ45">
            <v>1.3696787437127291E-11</v>
          </cell>
          <cell r="EK45">
            <v>5.472185476396588E-4</v>
          </cell>
          <cell r="EL45">
            <v>7.651332300323535E-4</v>
          </cell>
          <cell r="EM45">
            <v>7.651332300323535E-4</v>
          </cell>
          <cell r="EN45">
            <v>7.651332300323535E-4</v>
          </cell>
          <cell r="EO45">
            <v>7.651332300323535E-4</v>
          </cell>
          <cell r="EP45">
            <v>7.651332300323535E-4</v>
          </cell>
          <cell r="EQ45">
            <v>1.3695627760622542E-11</v>
          </cell>
          <cell r="ER45">
            <v>1.3695627760622542E-11</v>
          </cell>
          <cell r="ES45">
            <v>1.3695627760622542E-11</v>
          </cell>
          <cell r="ET45">
            <v>1.3695627760622542E-11</v>
          </cell>
          <cell r="EU45">
            <v>1.3695627760622542E-11</v>
          </cell>
          <cell r="EV45">
            <v>1.3695627760622542E-11</v>
          </cell>
          <cell r="EW45">
            <v>1.3695627760622542E-11</v>
          </cell>
          <cell r="EX45">
            <v>7.651332300323535E-4</v>
          </cell>
          <cell r="EY45">
            <v>7.7303771275665423E-4</v>
          </cell>
          <cell r="EZ45">
            <v>5.1548957657961729E-5</v>
          </cell>
          <cell r="FA45">
            <v>5.1548957657961729E-5</v>
          </cell>
          <cell r="FB45">
            <v>5.1548957657961729E-5</v>
          </cell>
          <cell r="FC45">
            <v>5.1548957657961729E-5</v>
          </cell>
          <cell r="FD45">
            <v>5.1548957657961729E-5</v>
          </cell>
          <cell r="FE45">
            <v>7.7303771275665423E-4</v>
          </cell>
          <cell r="FF45">
            <v>7.9220786385878785E-4</v>
          </cell>
          <cell r="FG45">
            <v>7.9220786385878785E-4</v>
          </cell>
          <cell r="FH45">
            <v>8.3405606415560684E-4</v>
          </cell>
          <cell r="FI45">
            <v>1.9388266243234822E-4</v>
          </cell>
          <cell r="FJ45">
            <v>8.3405606415560684E-4</v>
          </cell>
          <cell r="FK45">
            <v>8.3405606415560684E-4</v>
          </cell>
          <cell r="FL45">
            <v>8.767562643862655E-4</v>
          </cell>
          <cell r="FM45">
            <v>6.1585341698004953E-4</v>
          </cell>
          <cell r="FN45">
            <v>8.767562643862655E-4</v>
          </cell>
          <cell r="FO45">
            <v>8.767562643862655E-4</v>
          </cell>
          <cell r="FP45">
            <v>6.1585341698004953E-4</v>
          </cell>
          <cell r="FQ45">
            <v>6.1585341698004953E-4</v>
          </cell>
          <cell r="FR45">
            <v>1.9388266243234822E-4</v>
          </cell>
          <cell r="FS45">
            <v>1.9388266243234822E-4</v>
          </cell>
          <cell r="FT45">
            <v>1.9388266243234822E-4</v>
          </cell>
          <cell r="FU45">
            <v>6.1585341698004953E-4</v>
          </cell>
          <cell r="FV45">
            <v>6.1585341698004953E-4</v>
          </cell>
          <cell r="FW45">
            <v>6.1585341698004953E-4</v>
          </cell>
          <cell r="FX45">
            <v>1.9388266243234822E-4</v>
          </cell>
          <cell r="FY45">
            <v>1.9388266243234822E-4</v>
          </cell>
          <cell r="FZ45">
            <v>5.1548957657961729E-5</v>
          </cell>
          <cell r="GA45">
            <v>5.1548957657961729E-5</v>
          </cell>
          <cell r="GB45">
            <v>2.9747793184335017E-6</v>
          </cell>
          <cell r="GC45">
            <v>2.9747793184335017E-6</v>
          </cell>
          <cell r="GD45">
            <v>2.9747793184335017E-6</v>
          </cell>
          <cell r="GE45">
            <v>2.9747793184335017E-6</v>
          </cell>
          <cell r="GF45">
            <v>4.6554314436642193E-4</v>
          </cell>
          <cell r="GG45">
            <v>4.6554314436642193E-4</v>
          </cell>
          <cell r="GH45">
            <v>4.6554314436642193E-4</v>
          </cell>
          <cell r="GI45">
            <v>2.6363085318897012E-6</v>
          </cell>
          <cell r="GJ45">
            <v>2.6363085318897012E-6</v>
          </cell>
          <cell r="GK45">
            <v>2.9117795458836206E-6</v>
          </cell>
          <cell r="GL45">
            <v>2.9117795458836206E-6</v>
          </cell>
          <cell r="GM45">
            <v>2.9117795458836206E-6</v>
          </cell>
          <cell r="GN45">
            <v>2.9117795458836206E-6</v>
          </cell>
          <cell r="GO45">
            <v>0.10144357733415001</v>
          </cell>
          <cell r="GP45">
            <v>0.10144357733413552</v>
          </cell>
          <cell r="GQ45">
            <v>4.7223066441327193E-4</v>
          </cell>
          <cell r="GR45">
            <v>8.7381790090188839E-4</v>
          </cell>
          <cell r="GS45">
            <v>8.7381790090188839E-4</v>
          </cell>
          <cell r="GT45">
            <v>2.9109836771173417E-6</v>
          </cell>
          <cell r="GV45">
            <v>2.9109836771173417E-6</v>
          </cell>
          <cell r="GW45">
            <v>8.3299521724578755E-4</v>
          </cell>
          <cell r="GX45">
            <v>2.9109832762153988E-6</v>
          </cell>
          <cell r="GY45">
            <v>6.1927991768159286E-4</v>
          </cell>
          <cell r="GZ45">
            <v>0.18099453971839527</v>
          </cell>
          <cell r="HA45">
            <v>6.79973189770813E-5</v>
          </cell>
          <cell r="HB45">
            <v>5.472185476396588E-4</v>
          </cell>
          <cell r="HC45">
            <v>2.4621270003727318E-10</v>
          </cell>
          <cell r="HD45">
            <v>9.5215554036590697E-11</v>
          </cell>
          <cell r="HE45">
            <v>1.3696787437127291E-11</v>
          </cell>
          <cell r="HY45">
            <v>2.9109445880578188E-6</v>
          </cell>
          <cell r="HZ45">
            <v>2.9109445880578188E-6</v>
          </cell>
          <cell r="IA45">
            <v>2.911998607878551E-6</v>
          </cell>
          <cell r="IB45">
            <v>2.9109489719027557E-6</v>
          </cell>
          <cell r="IC45">
            <v>2.9109445880578188E-6</v>
          </cell>
          <cell r="ID45">
            <v>2.9109445880578188E-6</v>
          </cell>
          <cell r="IE45">
            <v>2.9109445880578188E-6</v>
          </cell>
          <cell r="IF45">
            <v>2.9109445880578188E-6</v>
          </cell>
          <cell r="IG45">
            <v>2.9109445880578188E-6</v>
          </cell>
          <cell r="IH45">
            <v>2.9109445880578188E-6</v>
          </cell>
        </row>
        <row r="46">
          <cell r="G46">
            <v>35</v>
          </cell>
          <cell r="BG46">
            <v>0.99916700478275422</v>
          </cell>
          <cell r="BH46">
            <v>1.37720436422221E-7</v>
          </cell>
          <cell r="BI46">
            <v>0.7819825626084923</v>
          </cell>
          <cell r="BJ46">
            <v>1.37720436422221E-7</v>
          </cell>
          <cell r="BK46">
            <v>1.37720436422221E-7</v>
          </cell>
          <cell r="BL46">
            <v>1.37720436422221E-7</v>
          </cell>
          <cell r="BM46">
            <v>0.99916700478275422</v>
          </cell>
          <cell r="BN46">
            <v>1.37720436422221E-7</v>
          </cell>
          <cell r="BO46">
            <v>1.37720436422221E-7</v>
          </cell>
          <cell r="BP46">
            <v>0.99916700478275422</v>
          </cell>
          <cell r="BQ46">
            <v>1.37720436422221E-7</v>
          </cell>
          <cell r="BR46">
            <v>0.94931959943039634</v>
          </cell>
          <cell r="GU46">
            <v>1</v>
          </cell>
          <cell r="GW46">
            <v>0.99916700478275422</v>
          </cell>
          <cell r="GX46">
            <v>1.37720436422221E-7</v>
          </cell>
          <cell r="GZ46">
            <v>0.7819825626084923</v>
          </cell>
        </row>
        <row r="47">
          <cell r="G47">
            <v>36</v>
          </cell>
          <cell r="HY47">
            <v>4.8028560011697276E-12</v>
          </cell>
          <cell r="HZ47">
            <v>4.8028560011697276E-12</v>
          </cell>
          <cell r="IA47">
            <v>4.8014915931005557E-12</v>
          </cell>
          <cell r="IB47">
            <v>4.8028575146796292E-12</v>
          </cell>
          <cell r="IC47">
            <v>4.8028560011697276E-12</v>
          </cell>
          <cell r="ID47">
            <v>4.8028560011697276E-12</v>
          </cell>
          <cell r="IE47">
            <v>4.8028560011697276E-12</v>
          </cell>
          <cell r="IF47">
            <v>4.8028560011697276E-12</v>
          </cell>
          <cell r="IG47">
            <v>4.8028560011697276E-12</v>
          </cell>
          <cell r="IH47">
            <v>4.8028560011697276E-12</v>
          </cell>
        </row>
        <row r="48">
          <cell r="G48">
            <v>37</v>
          </cell>
        </row>
        <row r="49">
          <cell r="G49">
            <v>38</v>
          </cell>
        </row>
        <row r="50">
          <cell r="G50">
            <v>39</v>
          </cell>
        </row>
        <row r="51">
          <cell r="G51">
            <v>40</v>
          </cell>
        </row>
        <row r="52">
          <cell r="G52">
            <v>41</v>
          </cell>
        </row>
        <row r="53">
          <cell r="G53">
            <v>42</v>
          </cell>
          <cell r="HF53">
            <v>1</v>
          </cell>
          <cell r="HG53">
            <v>1</v>
          </cell>
          <cell r="HH53">
            <v>1</v>
          </cell>
          <cell r="HI53">
            <v>1</v>
          </cell>
          <cell r="HJ53">
            <v>1</v>
          </cell>
          <cell r="HK53">
            <v>1</v>
          </cell>
          <cell r="HL53">
            <v>1</v>
          </cell>
          <cell r="HM53">
            <v>1</v>
          </cell>
          <cell r="HN53">
            <v>1</v>
          </cell>
          <cell r="HO53">
            <v>1</v>
          </cell>
          <cell r="HP53">
            <v>1</v>
          </cell>
          <cell r="HQ53">
            <v>1</v>
          </cell>
          <cell r="HR53">
            <v>1</v>
          </cell>
          <cell r="HS53">
            <v>1</v>
          </cell>
          <cell r="HT53">
            <v>1</v>
          </cell>
          <cell r="HU53">
            <v>1</v>
          </cell>
          <cell r="HV53">
            <v>1</v>
          </cell>
          <cell r="HW53">
            <v>1</v>
          </cell>
          <cell r="HX53">
            <v>1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200"/>
      <sheetName val="300"/>
      <sheetName val="400"/>
      <sheetName val="600"/>
      <sheetName val="800"/>
      <sheetName val="100 (ref)"/>
      <sheetName val="200(re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T65"/>
  <sheetViews>
    <sheetView zoomScale="85" zoomScaleNormal="85" workbookViewId="0">
      <selection activeCell="O7" sqref="O7"/>
    </sheetView>
  </sheetViews>
  <sheetFormatPr defaultColWidth="9.125" defaultRowHeight="16.5"/>
  <cols>
    <col min="1" max="1" width="9.125" style="89"/>
    <col min="2" max="2" width="13.75" style="89" customWidth="1"/>
    <col min="3" max="4" width="9.125" style="89"/>
    <col min="5" max="5" width="10.75" style="89" customWidth="1"/>
    <col min="6" max="6" width="9.125" style="89"/>
    <col min="7" max="7" width="11" style="89" customWidth="1"/>
    <col min="8" max="12" width="9.125" style="89"/>
    <col min="13" max="13" width="11.125" style="89" customWidth="1"/>
    <col min="14" max="14" width="11" style="89" customWidth="1"/>
    <col min="15" max="15" width="26.625" style="89" customWidth="1"/>
    <col min="16" max="16" width="9.125" style="89"/>
    <col min="17" max="17" width="25.125" style="6" customWidth="1"/>
    <col min="18" max="18" width="36" style="6" bestFit="1" customWidth="1"/>
    <col min="19" max="20" width="12.75" style="89" customWidth="1"/>
    <col min="21" max="16384" width="9.125" style="89"/>
  </cols>
  <sheetData>
    <row r="1" spans="2:20" ht="15.75" customHeight="1" thickTop="1">
      <c r="B1" s="1"/>
      <c r="C1" s="2"/>
      <c r="D1" s="3"/>
      <c r="E1" s="102" t="s">
        <v>3</v>
      </c>
      <c r="F1" s="103"/>
      <c r="G1" s="103"/>
      <c r="H1" s="103"/>
      <c r="I1" s="103"/>
      <c r="J1" s="103"/>
      <c r="K1" s="103"/>
      <c r="L1" s="104"/>
      <c r="M1" s="4" t="s">
        <v>131</v>
      </c>
      <c r="N1" s="2" t="s">
        <v>163</v>
      </c>
      <c r="O1" s="5"/>
    </row>
    <row r="2" spans="2:20" ht="15" customHeight="1">
      <c r="B2" s="7"/>
      <c r="C2" s="8"/>
      <c r="D2" s="9"/>
      <c r="E2" s="105"/>
      <c r="F2" s="106"/>
      <c r="G2" s="106"/>
      <c r="H2" s="106"/>
      <c r="I2" s="106"/>
      <c r="J2" s="106"/>
      <c r="K2" s="106"/>
      <c r="L2" s="107"/>
      <c r="M2" s="10" t="s">
        <v>130</v>
      </c>
      <c r="N2" s="8" t="s">
        <v>155</v>
      </c>
      <c r="O2" s="11"/>
      <c r="Q2" s="12"/>
      <c r="R2" s="13"/>
    </row>
    <row r="3" spans="2:20" ht="15" customHeight="1">
      <c r="B3" s="7"/>
      <c r="C3" s="8"/>
      <c r="D3" s="9"/>
      <c r="E3" s="105"/>
      <c r="F3" s="106"/>
      <c r="G3" s="106"/>
      <c r="H3" s="106"/>
      <c r="I3" s="106"/>
      <c r="J3" s="106"/>
      <c r="K3" s="106"/>
      <c r="L3" s="107"/>
      <c r="M3" s="10" t="s">
        <v>129</v>
      </c>
      <c r="N3" s="101" t="s">
        <v>168</v>
      </c>
      <c r="O3" s="11"/>
      <c r="R3" s="12"/>
    </row>
    <row r="4" spans="2:20" ht="15" customHeight="1">
      <c r="B4" s="7"/>
      <c r="C4" s="8"/>
      <c r="D4" s="9"/>
      <c r="E4" s="108" t="s">
        <v>146</v>
      </c>
      <c r="F4" s="109"/>
      <c r="G4" s="109"/>
      <c r="H4" s="109"/>
      <c r="I4" s="109"/>
      <c r="J4" s="109"/>
      <c r="K4" s="109"/>
      <c r="L4" s="110"/>
      <c r="M4" s="10" t="s">
        <v>128</v>
      </c>
      <c r="N4" s="8"/>
      <c r="O4" s="11"/>
      <c r="R4" s="14"/>
      <c r="S4" s="14"/>
      <c r="T4" s="14"/>
    </row>
    <row r="5" spans="2:20" ht="15" customHeight="1">
      <c r="B5" s="7"/>
      <c r="C5" s="8"/>
      <c r="D5" s="9"/>
      <c r="E5" s="108"/>
      <c r="F5" s="109"/>
      <c r="G5" s="109"/>
      <c r="H5" s="109"/>
      <c r="I5" s="109"/>
      <c r="J5" s="109"/>
      <c r="K5" s="109"/>
      <c r="L5" s="110"/>
      <c r="M5" s="10"/>
      <c r="N5" s="8"/>
      <c r="O5" s="11"/>
      <c r="R5" s="14"/>
      <c r="S5" s="14"/>
      <c r="T5" s="14"/>
    </row>
    <row r="6" spans="2:20" ht="15.75" customHeight="1" thickBot="1">
      <c r="B6" s="15"/>
      <c r="C6" s="16"/>
      <c r="D6" s="17"/>
      <c r="E6" s="111"/>
      <c r="F6" s="112"/>
      <c r="G6" s="112"/>
      <c r="H6" s="112"/>
      <c r="I6" s="112"/>
      <c r="J6" s="112"/>
      <c r="K6" s="112"/>
      <c r="L6" s="113"/>
      <c r="M6" s="18"/>
      <c r="N6" s="16"/>
      <c r="O6" s="77" t="s">
        <v>156</v>
      </c>
      <c r="Q6" s="14"/>
      <c r="R6" s="14"/>
      <c r="S6" s="14"/>
      <c r="T6" s="14"/>
    </row>
    <row r="7" spans="2:20" ht="17.25" thickTop="1">
      <c r="B7" s="86" t="s">
        <v>0</v>
      </c>
      <c r="C7" s="114" t="s">
        <v>152</v>
      </c>
      <c r="D7" s="114"/>
      <c r="E7" s="114"/>
      <c r="F7" s="114"/>
      <c r="G7" s="114"/>
      <c r="H7" s="114"/>
      <c r="I7" s="114"/>
      <c r="J7" s="2"/>
      <c r="K7" s="2"/>
      <c r="L7" s="2"/>
      <c r="M7" s="2"/>
      <c r="N7" s="2"/>
      <c r="O7" s="5"/>
      <c r="Q7" s="14"/>
      <c r="R7" s="14"/>
      <c r="S7" s="88"/>
      <c r="T7" s="88"/>
    </row>
    <row r="8" spans="2:20">
      <c r="B8" s="26" t="s">
        <v>1</v>
      </c>
      <c r="C8" s="115" t="s">
        <v>153</v>
      </c>
      <c r="D8" s="115"/>
      <c r="E8" s="115"/>
      <c r="F8" s="115"/>
      <c r="G8" s="115"/>
      <c r="H8" s="115"/>
      <c r="I8" s="115"/>
      <c r="J8" s="8"/>
      <c r="K8" s="8"/>
      <c r="L8" s="8"/>
      <c r="M8" s="8"/>
      <c r="N8" s="8"/>
      <c r="O8" s="11"/>
      <c r="Q8" s="14"/>
      <c r="R8" s="14"/>
      <c r="S8" s="88"/>
      <c r="T8" s="88"/>
    </row>
    <row r="9" spans="2:20" ht="17.25" thickBot="1">
      <c r="B9" s="87" t="s">
        <v>2</v>
      </c>
      <c r="C9" s="116" t="s">
        <v>154</v>
      </c>
      <c r="D9" s="116"/>
      <c r="E9" s="116"/>
      <c r="F9" s="116"/>
      <c r="G9" s="116"/>
      <c r="H9" s="116"/>
      <c r="I9" s="116"/>
      <c r="J9" s="16"/>
      <c r="K9" s="16"/>
      <c r="L9" s="16"/>
      <c r="M9" s="16"/>
      <c r="N9" s="16"/>
      <c r="O9" s="19"/>
      <c r="Q9" s="14"/>
      <c r="R9" s="14"/>
      <c r="S9" s="88"/>
      <c r="T9" s="88"/>
    </row>
    <row r="10" spans="2:20" ht="17.25" thickTop="1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5"/>
      <c r="Q10" s="14"/>
      <c r="R10" s="14"/>
      <c r="S10" s="88"/>
      <c r="T10" s="88"/>
    </row>
    <row r="11" spans="2:20">
      <c r="B11" s="21" t="s">
        <v>4</v>
      </c>
      <c r="C11" s="2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1"/>
      <c r="Q11" s="14"/>
      <c r="R11" s="14"/>
      <c r="S11" s="88"/>
      <c r="T11" s="88"/>
    </row>
    <row r="12" spans="2:20">
      <c r="B12" s="24" t="s">
        <v>141</v>
      </c>
      <c r="C12" s="22"/>
      <c r="D12" s="22"/>
      <c r="E12" s="22"/>
      <c r="F12" s="22"/>
      <c r="G12" s="83"/>
      <c r="H12" s="22"/>
      <c r="I12" s="22"/>
      <c r="J12" s="22"/>
      <c r="K12" s="22"/>
      <c r="L12" s="22"/>
      <c r="M12" s="22"/>
      <c r="N12" s="22"/>
      <c r="O12" s="11"/>
      <c r="Q12" s="14"/>
      <c r="R12" s="14"/>
      <c r="S12" s="88"/>
      <c r="T12" s="88"/>
    </row>
    <row r="13" spans="2:20">
      <c r="B13" s="24" t="s">
        <v>138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1"/>
      <c r="Q13" s="14"/>
      <c r="R13" s="14"/>
      <c r="S13" s="88"/>
      <c r="T13" s="88"/>
    </row>
    <row r="14" spans="2:20">
      <c r="B14" s="25" t="s">
        <v>5</v>
      </c>
      <c r="C14" s="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1"/>
      <c r="Q14" s="14"/>
      <c r="R14" s="14"/>
      <c r="S14" s="88"/>
      <c r="T14" s="88"/>
    </row>
    <row r="15" spans="2:20">
      <c r="B15" s="25" t="s">
        <v>6</v>
      </c>
      <c r="C15" s="8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1"/>
      <c r="Q15" s="14"/>
      <c r="R15" s="14"/>
      <c r="S15" s="88"/>
      <c r="T15" s="88"/>
    </row>
    <row r="16" spans="2:20">
      <c r="B16" s="25" t="s">
        <v>7</v>
      </c>
      <c r="C16" s="8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1"/>
      <c r="Q16" s="14"/>
      <c r="R16" s="14"/>
      <c r="S16" s="88"/>
      <c r="T16" s="88"/>
    </row>
    <row r="17" spans="2:15">
      <c r="B17" s="27"/>
      <c r="C17" s="8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1"/>
    </row>
    <row r="18" spans="2:15">
      <c r="B18" s="26"/>
      <c r="C18" s="8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1"/>
    </row>
    <row r="19" spans="2:15">
      <c r="B19" s="21" t="s">
        <v>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1"/>
    </row>
    <row r="20" spans="2:15">
      <c r="B20" s="24" t="s">
        <v>147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11"/>
    </row>
    <row r="21" spans="2:15">
      <c r="B21" s="24" t="s">
        <v>148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9"/>
      <c r="O21" s="11"/>
    </row>
    <row r="22" spans="2:15">
      <c r="B22" s="100" t="s">
        <v>167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"/>
      <c r="N22" s="99"/>
      <c r="O22" s="11"/>
    </row>
    <row r="23" spans="2:15">
      <c r="B23" s="24" t="s">
        <v>162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8"/>
      <c r="N23" s="8"/>
      <c r="O23" s="11"/>
    </row>
    <row r="24" spans="2:15">
      <c r="B24" s="24" t="s">
        <v>149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8"/>
      <c r="N24" s="8"/>
      <c r="O24" s="11"/>
    </row>
    <row r="25" spans="2:15">
      <c r="B25" s="24" t="s">
        <v>145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  <c r="N25" s="8"/>
      <c r="O25" s="11"/>
    </row>
    <row r="26" spans="2:15">
      <c r="B26" s="24"/>
      <c r="C26" s="22"/>
      <c r="D26" s="22"/>
      <c r="E26" s="22"/>
      <c r="F26" s="22"/>
      <c r="G26" s="22"/>
      <c r="H26" s="22"/>
      <c r="I26" s="22"/>
      <c r="J26" s="22"/>
      <c r="K26" s="22"/>
      <c r="L26" s="28"/>
      <c r="M26" s="8"/>
      <c r="N26" s="8"/>
      <c r="O26" s="11"/>
    </row>
    <row r="27" spans="2:15">
      <c r="B27" s="7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8"/>
      <c r="N27" s="8"/>
      <c r="O27" s="11"/>
    </row>
    <row r="28" spans="2:15">
      <c r="B28" s="7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8"/>
      <c r="N28" s="8"/>
      <c r="O28" s="11"/>
    </row>
    <row r="29" spans="2:15">
      <c r="B29" s="7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8"/>
      <c r="N29" s="8"/>
      <c r="O29" s="11"/>
    </row>
    <row r="30" spans="2:15">
      <c r="B30" s="21" t="s">
        <v>132</v>
      </c>
      <c r="C30" s="22"/>
      <c r="D30" s="22"/>
      <c r="E30" s="22"/>
      <c r="F30" s="22"/>
      <c r="G30" s="22"/>
      <c r="H30" s="22"/>
      <c r="I30" s="22"/>
      <c r="J30" s="22"/>
      <c r="K30" s="8"/>
      <c r="L30" s="8"/>
      <c r="M30" s="8"/>
      <c r="N30" s="8"/>
      <c r="O30" s="11"/>
    </row>
    <row r="31" spans="2:15">
      <c r="B31" s="7"/>
      <c r="C31" s="22"/>
      <c r="D31" s="22"/>
      <c r="E31" s="22"/>
      <c r="F31" s="22"/>
      <c r="G31" s="22"/>
      <c r="H31" s="22"/>
      <c r="I31" s="22"/>
      <c r="J31" s="22"/>
      <c r="K31" s="22"/>
      <c r="L31" s="28"/>
      <c r="M31" s="8"/>
      <c r="N31" s="8"/>
      <c r="O31" s="11"/>
    </row>
    <row r="32" spans="2:15">
      <c r="B32" s="85" t="s">
        <v>166</v>
      </c>
      <c r="C32" s="22"/>
      <c r="D32" s="22"/>
      <c r="E32" s="22"/>
      <c r="F32" s="22"/>
      <c r="G32" s="22"/>
      <c r="H32" s="22"/>
      <c r="I32" s="22"/>
      <c r="J32" s="22"/>
      <c r="K32" s="22"/>
      <c r="L32" s="28"/>
      <c r="M32" s="8"/>
      <c r="N32" s="8"/>
      <c r="O32" s="11"/>
    </row>
    <row r="33" spans="2:15">
      <c r="B33" s="79"/>
      <c r="C33" s="31"/>
      <c r="D33" s="22"/>
      <c r="E33" s="22"/>
      <c r="F33" s="22"/>
      <c r="G33" s="22"/>
      <c r="H33" s="22"/>
      <c r="I33" s="22"/>
      <c r="J33" s="22"/>
      <c r="K33" s="22"/>
      <c r="L33" s="28"/>
      <c r="M33" s="8"/>
      <c r="N33" s="8"/>
      <c r="O33" s="11"/>
    </row>
    <row r="34" spans="2:15">
      <c r="B34" s="7"/>
      <c r="C34" s="22"/>
      <c r="D34" s="22"/>
      <c r="E34" s="22"/>
      <c r="F34" s="22"/>
      <c r="G34" s="22"/>
      <c r="H34" s="22"/>
      <c r="I34" s="22"/>
      <c r="J34" s="22"/>
      <c r="K34" s="22"/>
      <c r="L34" s="28"/>
      <c r="M34" s="8"/>
      <c r="N34" s="8"/>
      <c r="O34" s="11"/>
    </row>
    <row r="35" spans="2:15">
      <c r="B35" s="79" t="s">
        <v>150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/>
    </row>
    <row r="36" spans="2:15">
      <c r="B36" s="79" t="s">
        <v>151</v>
      </c>
      <c r="C36" s="22"/>
      <c r="D36" s="8"/>
      <c r="E36" s="82" t="s">
        <v>140</v>
      </c>
      <c r="F36" s="98" t="s">
        <v>127</v>
      </c>
      <c r="G36" s="98"/>
      <c r="H36" s="22"/>
      <c r="I36" s="8"/>
      <c r="J36" s="8"/>
      <c r="K36" s="8"/>
      <c r="L36" s="8"/>
      <c r="M36" s="8"/>
      <c r="N36" s="8"/>
      <c r="O36" s="11"/>
    </row>
    <row r="37" spans="2:15">
      <c r="B37" s="79" t="s">
        <v>126</v>
      </c>
      <c r="C37" s="8"/>
      <c r="D37" s="8"/>
      <c r="E37" s="82" t="s">
        <v>139</v>
      </c>
      <c r="F37" s="98"/>
      <c r="G37" s="82"/>
      <c r="H37" s="32"/>
      <c r="I37" s="8"/>
      <c r="J37" s="8"/>
      <c r="K37" s="8"/>
      <c r="L37" s="8"/>
      <c r="M37" s="8"/>
      <c r="N37" s="8"/>
      <c r="O37" s="11"/>
    </row>
    <row r="38" spans="2:15">
      <c r="B38" s="21" t="s">
        <v>125</v>
      </c>
      <c r="C38" s="22"/>
      <c r="D38" s="22"/>
      <c r="E38" s="82" t="s">
        <v>165</v>
      </c>
      <c r="F38" s="22"/>
      <c r="G38" s="22"/>
      <c r="H38" s="22"/>
      <c r="I38" s="22"/>
      <c r="J38" s="22"/>
      <c r="K38" s="8"/>
      <c r="L38" s="8"/>
      <c r="M38" s="8"/>
      <c r="N38" s="8"/>
      <c r="O38" s="11"/>
    </row>
    <row r="39" spans="2:15">
      <c r="B39" s="79"/>
      <c r="C39" s="31"/>
      <c r="D39" s="22"/>
      <c r="E39" s="22"/>
      <c r="F39" s="22"/>
      <c r="G39" s="22"/>
      <c r="H39" s="22"/>
      <c r="I39" s="22"/>
      <c r="J39" s="22"/>
      <c r="K39" s="22"/>
      <c r="L39" s="28"/>
      <c r="M39" s="8"/>
      <c r="N39" s="8"/>
      <c r="O39" s="11"/>
    </row>
    <row r="40" spans="2:15">
      <c r="B40" s="7"/>
      <c r="C40" s="22"/>
      <c r="D40" s="22"/>
      <c r="E40" s="22"/>
      <c r="F40" s="22"/>
      <c r="G40" s="22"/>
      <c r="H40" s="22"/>
      <c r="I40" s="22"/>
      <c r="J40" s="22"/>
      <c r="K40" s="22"/>
      <c r="L40" s="28"/>
      <c r="M40" s="8"/>
      <c r="N40" s="8"/>
      <c r="O40" s="11"/>
    </row>
    <row r="41" spans="2:15">
      <c r="B41" s="7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/>
    </row>
    <row r="42" spans="2:15">
      <c r="B42" s="79"/>
      <c r="C42" s="22"/>
      <c r="D42" s="8"/>
      <c r="E42" s="82"/>
      <c r="F42" s="29"/>
      <c r="G42" s="82"/>
      <c r="H42" s="22"/>
      <c r="I42" s="8"/>
      <c r="J42" s="8"/>
      <c r="K42" s="8"/>
      <c r="L42" s="8"/>
      <c r="M42" s="8"/>
      <c r="N42" s="8"/>
      <c r="O42" s="11"/>
    </row>
    <row r="43" spans="2:15">
      <c r="B43" s="79"/>
      <c r="C43" s="8"/>
      <c r="D43" s="8"/>
      <c r="E43" s="82"/>
      <c r="F43" s="29"/>
      <c r="G43" s="82"/>
      <c r="H43" s="32"/>
      <c r="I43" s="8"/>
      <c r="J43" s="8"/>
      <c r="K43" s="8"/>
      <c r="L43" s="8"/>
      <c r="M43" s="8"/>
      <c r="N43" s="8"/>
      <c r="O43" s="11"/>
    </row>
    <row r="44" spans="2:15">
      <c r="B44" s="79"/>
      <c r="C44" s="22"/>
      <c r="D44" s="8"/>
      <c r="E44" s="82"/>
      <c r="F44" s="29"/>
      <c r="G44" s="82"/>
      <c r="H44" s="32"/>
      <c r="I44" s="8"/>
      <c r="J44" s="8"/>
      <c r="K44" s="8"/>
      <c r="L44" s="8"/>
      <c r="M44" s="8"/>
      <c r="N44" s="8"/>
      <c r="O44" s="11"/>
    </row>
    <row r="45" spans="2:15"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/>
    </row>
    <row r="46" spans="2:15"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/>
    </row>
    <row r="47" spans="2:15">
      <c r="B47" s="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8"/>
      <c r="N47" s="8"/>
      <c r="O47" s="11"/>
    </row>
    <row r="48" spans="2:15">
      <c r="B48" s="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8"/>
      <c r="N48" s="8"/>
      <c r="O48" s="11"/>
    </row>
    <row r="49" spans="2:15">
      <c r="B49" s="7"/>
      <c r="C49" s="22"/>
      <c r="D49" s="22"/>
      <c r="E49" s="22"/>
      <c r="F49" s="22"/>
      <c r="G49" s="22"/>
      <c r="H49" s="22"/>
      <c r="I49" s="22"/>
      <c r="J49" s="22"/>
      <c r="K49" s="8"/>
      <c r="L49" s="8"/>
      <c r="M49" s="8"/>
      <c r="N49" s="8"/>
      <c r="O49" s="11"/>
    </row>
    <row r="50" spans="2:15">
      <c r="B50" s="7"/>
      <c r="C50" s="22"/>
      <c r="D50" s="22"/>
      <c r="E50" s="22"/>
      <c r="F50" s="22"/>
      <c r="G50" s="22"/>
      <c r="H50" s="22"/>
      <c r="I50" s="22"/>
      <c r="J50" s="22"/>
      <c r="K50" s="22"/>
      <c r="L50" s="28"/>
      <c r="M50" s="8"/>
      <c r="N50" s="8"/>
      <c r="O50" s="11"/>
    </row>
    <row r="51" spans="2:15">
      <c r="B51" s="7"/>
      <c r="C51" s="22"/>
      <c r="D51" s="22"/>
      <c r="E51" s="22"/>
      <c r="F51" s="22"/>
      <c r="G51" s="8"/>
      <c r="H51" s="8"/>
      <c r="I51" s="8"/>
      <c r="J51" s="8"/>
      <c r="K51" s="22"/>
      <c r="L51" s="28"/>
      <c r="M51" s="8"/>
      <c r="N51" s="8"/>
      <c r="O51" s="11"/>
    </row>
    <row r="52" spans="2:15">
      <c r="B52" s="7"/>
      <c r="C52" s="22"/>
      <c r="D52" s="22"/>
      <c r="E52" s="22"/>
      <c r="F52" s="22"/>
      <c r="G52" s="22"/>
      <c r="H52" s="22"/>
      <c r="I52" s="22"/>
      <c r="J52" s="22"/>
      <c r="K52" s="22"/>
      <c r="L52" s="28"/>
      <c r="M52" s="8"/>
      <c r="N52" s="8"/>
      <c r="O52" s="11"/>
    </row>
    <row r="53" spans="2:15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/>
    </row>
    <row r="54" spans="2:15">
      <c r="B54" s="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/>
    </row>
    <row r="55" spans="2:15">
      <c r="B55" s="7"/>
      <c r="C55" s="2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/>
    </row>
    <row r="56" spans="2:15">
      <c r="B56" s="7"/>
      <c r="C56" s="2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/>
    </row>
    <row r="57" spans="2:1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/>
    </row>
    <row r="58" spans="2:15">
      <c r="B58" s="7"/>
      <c r="C58" s="2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/>
    </row>
    <row r="59" spans="2:15">
      <c r="B59" s="7"/>
      <c r="C59" s="2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/>
    </row>
    <row r="60" spans="2:15">
      <c r="B60" s="7"/>
      <c r="C60" s="22"/>
      <c r="D60" s="22"/>
      <c r="E60" s="22"/>
      <c r="F60" s="22"/>
      <c r="G60" s="22"/>
      <c r="H60" s="22"/>
      <c r="I60" s="22"/>
      <c r="J60" s="22"/>
      <c r="K60" s="22"/>
      <c r="L60" s="8"/>
      <c r="M60" s="8"/>
      <c r="N60" s="8"/>
      <c r="O60" s="11"/>
    </row>
    <row r="61" spans="2:15">
      <c r="B61" s="7"/>
      <c r="C61" s="22"/>
      <c r="D61" s="22"/>
      <c r="E61" s="22"/>
      <c r="F61" s="22"/>
      <c r="G61" s="22"/>
      <c r="H61" s="22"/>
      <c r="I61" s="22"/>
      <c r="J61" s="22"/>
      <c r="K61" s="22"/>
      <c r="L61" s="8"/>
      <c r="M61" s="8"/>
      <c r="N61" s="8"/>
      <c r="O61" s="11"/>
    </row>
    <row r="62" spans="2:15">
      <c r="B62" s="7"/>
      <c r="C62" s="22"/>
      <c r="D62" s="22"/>
      <c r="E62" s="22"/>
      <c r="F62" s="22"/>
      <c r="G62" s="22"/>
      <c r="H62" s="22"/>
      <c r="I62" s="22"/>
      <c r="J62" s="22"/>
      <c r="K62" s="22"/>
      <c r="L62" s="8"/>
      <c r="M62" s="8"/>
      <c r="N62" s="8"/>
      <c r="O62" s="11"/>
    </row>
    <row r="63" spans="2:15">
      <c r="B63" s="7"/>
      <c r="C63" s="22"/>
      <c r="D63" s="22"/>
      <c r="E63" s="22"/>
      <c r="F63" s="22"/>
      <c r="G63" s="22"/>
      <c r="H63" s="22"/>
      <c r="I63" s="22"/>
      <c r="J63" s="22"/>
      <c r="K63" s="22"/>
      <c r="L63" s="8"/>
      <c r="M63" s="8"/>
      <c r="N63" s="8"/>
      <c r="O63" s="11"/>
    </row>
    <row r="64" spans="2:15" ht="17.25" thickBot="1"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9"/>
    </row>
    <row r="65" ht="17.25" thickTop="1"/>
  </sheetData>
  <mergeCells count="5">
    <mergeCell ref="E1:L3"/>
    <mergeCell ref="E4:L6"/>
    <mergeCell ref="C7:I7"/>
    <mergeCell ref="C8:I8"/>
    <mergeCell ref="C9:I9"/>
  </mergeCells>
  <phoneticPr fontId="35" type="noConversion"/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BC71"/>
  <sheetViews>
    <sheetView tabSelected="1" zoomScale="85" zoomScaleNormal="85" workbookViewId="0">
      <selection activeCell="AM19" sqref="AM19"/>
    </sheetView>
  </sheetViews>
  <sheetFormatPr defaultColWidth="3.25" defaultRowHeight="16.5"/>
  <cols>
    <col min="1" max="7" width="3.25" style="93"/>
    <col min="8" max="8" width="3.25" style="93" customWidth="1"/>
    <col min="9" max="13" width="3.25" style="93"/>
    <col min="14" max="14" width="3.25" style="93" customWidth="1"/>
    <col min="15" max="16" width="3.25" style="93"/>
    <col min="17" max="17" width="3.25" style="6" customWidth="1"/>
    <col min="18" max="18" width="3.375" style="6" customWidth="1"/>
    <col min="19" max="21" width="3.25" style="93"/>
    <col min="22" max="22" width="4.25" style="93" customWidth="1"/>
    <col min="23" max="32" width="3.25" style="93"/>
    <col min="33" max="33" width="9.375" style="93" customWidth="1"/>
    <col min="34" max="34" width="10.375" style="93" customWidth="1"/>
    <col min="35" max="36" width="3.25" style="93" customWidth="1"/>
    <col min="37" max="44" width="3.25" style="93"/>
    <col min="45" max="45" width="5.625" style="93" customWidth="1"/>
    <col min="46" max="46" width="3.25" style="93" customWidth="1"/>
    <col min="47" max="48" width="3.25" style="93"/>
    <col min="49" max="49" width="12.25" style="93" bestFit="1" customWidth="1"/>
    <col min="50" max="50" width="3.25" style="93"/>
    <col min="51" max="51" width="9.25" style="93" bestFit="1" customWidth="1"/>
    <col min="52" max="53" width="3.25" style="93"/>
    <col min="54" max="54" width="9.25" style="93" bestFit="1" customWidth="1"/>
    <col min="55" max="55" width="3.25" style="93"/>
    <col min="56" max="56" width="12.25" style="93" bestFit="1" customWidth="1"/>
    <col min="57" max="16384" width="3.25" style="93"/>
  </cols>
  <sheetData>
    <row r="1" spans="2:48" ht="15.75" customHeight="1" thickTop="1">
      <c r="B1" s="1"/>
      <c r="C1" s="2"/>
      <c r="D1" s="2"/>
      <c r="E1" s="2"/>
      <c r="F1" s="34"/>
      <c r="G1" s="34"/>
      <c r="H1" s="34"/>
      <c r="I1" s="34"/>
      <c r="J1" s="53"/>
      <c r="K1" s="34"/>
      <c r="L1" s="34"/>
      <c r="M1" s="103" t="s">
        <v>3</v>
      </c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2"/>
      <c r="AL1" s="2"/>
      <c r="AM1" s="5"/>
      <c r="AN1" s="2"/>
      <c r="AO1" s="2"/>
      <c r="AP1" s="2"/>
      <c r="AQ1" s="2"/>
      <c r="AR1" s="2"/>
      <c r="AS1" s="2"/>
      <c r="AT1" s="2"/>
      <c r="AU1" s="2"/>
      <c r="AV1" s="5"/>
    </row>
    <row r="2" spans="2:48" ht="15" customHeight="1">
      <c r="B2" s="7"/>
      <c r="C2" s="8"/>
      <c r="D2" s="8"/>
      <c r="E2" s="8"/>
      <c r="F2" s="35"/>
      <c r="G2" s="35"/>
      <c r="H2" s="35"/>
      <c r="I2" s="35"/>
      <c r="J2" s="54"/>
      <c r="K2" s="35"/>
      <c r="L2" s="35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8"/>
      <c r="AL2" s="8"/>
      <c r="AM2" s="11"/>
      <c r="AN2" s="8"/>
      <c r="AO2" s="49"/>
      <c r="AP2" s="8"/>
      <c r="AQ2" s="8"/>
      <c r="AR2" s="8"/>
      <c r="AU2" s="8"/>
      <c r="AV2" s="11"/>
    </row>
    <row r="3" spans="2:48" ht="15" customHeight="1">
      <c r="B3" s="7"/>
      <c r="C3" s="8"/>
      <c r="D3" s="8"/>
      <c r="E3" s="8"/>
      <c r="F3" s="35"/>
      <c r="G3" s="35"/>
      <c r="H3" s="35"/>
      <c r="I3" s="35"/>
      <c r="J3" s="54"/>
      <c r="K3" s="35"/>
      <c r="L3" s="35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8"/>
      <c r="AL3" s="8"/>
      <c r="AM3" s="11"/>
      <c r="AN3" s="8"/>
      <c r="AO3" s="8"/>
      <c r="AP3" s="8"/>
      <c r="AQ3" s="8"/>
      <c r="AR3" s="8"/>
      <c r="AU3" s="8"/>
      <c r="AV3" s="11"/>
    </row>
    <row r="4" spans="2:48" ht="15" customHeight="1">
      <c r="B4" s="7"/>
      <c r="C4" s="8"/>
      <c r="D4" s="8"/>
      <c r="E4" s="8"/>
      <c r="F4" s="35"/>
      <c r="G4" s="35"/>
      <c r="H4" s="35"/>
      <c r="I4" s="35"/>
      <c r="J4" s="54"/>
      <c r="K4" s="35"/>
      <c r="L4" s="35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8"/>
      <c r="AL4" s="8"/>
      <c r="AM4" s="11"/>
      <c r="AN4" s="8"/>
      <c r="AO4" s="8"/>
      <c r="AP4" s="8"/>
      <c r="AQ4" s="8"/>
      <c r="AR4" s="8"/>
      <c r="AU4" s="8"/>
      <c r="AV4" s="11"/>
    </row>
    <row r="5" spans="2:48" ht="15" customHeight="1">
      <c r="B5" s="7"/>
      <c r="C5" s="8"/>
      <c r="D5" s="8"/>
      <c r="E5" s="35"/>
      <c r="F5" s="35"/>
      <c r="G5" s="35"/>
      <c r="H5" s="35"/>
      <c r="I5" s="35"/>
      <c r="J5" s="54"/>
      <c r="K5" s="35"/>
      <c r="L5" s="35"/>
      <c r="M5" s="106" t="s">
        <v>146</v>
      </c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8"/>
      <c r="AL5" s="8"/>
      <c r="AM5" s="11"/>
      <c r="AN5" s="8"/>
      <c r="AO5" s="8"/>
      <c r="AP5" s="8"/>
      <c r="AQ5" s="8"/>
      <c r="AR5" s="8"/>
      <c r="AU5" s="8"/>
      <c r="AV5" s="11"/>
    </row>
    <row r="6" spans="2:48" ht="15.75" customHeight="1" thickBot="1">
      <c r="B6" s="15"/>
      <c r="C6" s="16"/>
      <c r="D6" s="16"/>
      <c r="E6" s="36"/>
      <c r="F6" s="36"/>
      <c r="G6" s="36"/>
      <c r="H6" s="36"/>
      <c r="I6" s="36"/>
      <c r="J6" s="55"/>
      <c r="K6" s="36"/>
      <c r="L6" s="36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6"/>
      <c r="AL6" s="16"/>
      <c r="AM6" s="19"/>
      <c r="AN6" s="16"/>
      <c r="AO6" s="16"/>
      <c r="AP6" s="16"/>
      <c r="AQ6" s="16"/>
      <c r="AR6" s="16"/>
      <c r="AS6" s="16"/>
      <c r="AT6" s="16"/>
      <c r="AU6" s="81" t="s">
        <v>157</v>
      </c>
      <c r="AV6" s="19"/>
    </row>
    <row r="7" spans="2:48" ht="17.25" thickTop="1">
      <c r="B7" s="86" t="s">
        <v>0</v>
      </c>
      <c r="C7" s="20"/>
      <c r="D7" s="2"/>
      <c r="E7" s="2"/>
      <c r="F7" s="114" t="s">
        <v>152</v>
      </c>
      <c r="G7" s="114"/>
      <c r="H7" s="114"/>
      <c r="I7" s="114"/>
      <c r="J7" s="114"/>
      <c r="K7" s="114"/>
      <c r="L7" s="114"/>
      <c r="M7" s="2"/>
      <c r="N7" s="2"/>
      <c r="O7" s="2"/>
      <c r="P7" s="2"/>
      <c r="Q7" s="38"/>
      <c r="R7" s="38"/>
      <c r="S7" s="39"/>
      <c r="T7" s="3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U7" s="2"/>
      <c r="AV7" s="5"/>
    </row>
    <row r="8" spans="2:48">
      <c r="B8" s="26" t="s">
        <v>1</v>
      </c>
      <c r="C8" s="22"/>
      <c r="D8" s="8"/>
      <c r="E8" s="8"/>
      <c r="F8" s="115" t="s">
        <v>153</v>
      </c>
      <c r="G8" s="115"/>
      <c r="H8" s="115"/>
      <c r="I8" s="115"/>
      <c r="J8" s="115"/>
      <c r="K8" s="115"/>
      <c r="L8" s="115"/>
      <c r="M8" s="8"/>
      <c r="N8" s="8"/>
      <c r="O8" s="8"/>
      <c r="P8" s="8"/>
      <c r="Q8" s="14"/>
      <c r="R8" s="14"/>
      <c r="S8" s="92"/>
      <c r="T8" s="92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U8" s="8"/>
      <c r="AV8" s="11"/>
    </row>
    <row r="9" spans="2:48" ht="17.25" thickBot="1">
      <c r="B9" s="87" t="s">
        <v>2</v>
      </c>
      <c r="C9" s="23"/>
      <c r="D9" s="16"/>
      <c r="E9" s="16"/>
      <c r="F9" s="116" t="s">
        <v>154</v>
      </c>
      <c r="G9" s="116"/>
      <c r="H9" s="116"/>
      <c r="I9" s="116"/>
      <c r="J9" s="116"/>
      <c r="K9" s="116"/>
      <c r="L9" s="116"/>
      <c r="M9" s="16"/>
      <c r="N9" s="16"/>
      <c r="O9" s="16"/>
      <c r="P9" s="16"/>
      <c r="Q9" s="37"/>
      <c r="R9" s="37"/>
      <c r="S9" s="40"/>
      <c r="T9" s="40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9"/>
    </row>
    <row r="10" spans="2:48" ht="17.25" thickTop="1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4"/>
      <c r="R10" s="14"/>
      <c r="S10" s="92"/>
      <c r="T10" s="92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U10" s="8"/>
      <c r="AV10" s="11"/>
    </row>
    <row r="11" spans="2:48">
      <c r="B11" s="21" t="s">
        <v>9</v>
      </c>
      <c r="C11" s="2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4"/>
      <c r="R11" s="14"/>
      <c r="S11" s="92"/>
      <c r="T11" s="92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U11" s="8"/>
      <c r="AV11" s="11"/>
    </row>
    <row r="12" spans="2:48">
      <c r="B12" s="24"/>
      <c r="C12" s="41" t="s">
        <v>21</v>
      </c>
      <c r="D12" s="33"/>
      <c r="E12" s="22"/>
      <c r="F12" s="22"/>
      <c r="M12" s="22"/>
      <c r="N12" s="22"/>
      <c r="O12" s="8"/>
      <c r="P12" s="8"/>
      <c r="Q12" s="14"/>
      <c r="R12" s="41" t="s">
        <v>20</v>
      </c>
      <c r="S12" s="33"/>
      <c r="T12" s="22"/>
      <c r="U12" s="22"/>
      <c r="AB12" s="22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U12" s="8"/>
      <c r="AV12" s="11"/>
    </row>
    <row r="13" spans="2:48" ht="18">
      <c r="B13" s="24"/>
      <c r="C13" s="6" t="s">
        <v>13</v>
      </c>
      <c r="G13" s="93" t="s">
        <v>25</v>
      </c>
      <c r="H13" s="22" t="s">
        <v>10</v>
      </c>
      <c r="I13" s="128">
        <v>6032.0535</v>
      </c>
      <c r="J13" s="128"/>
      <c r="K13" s="128"/>
      <c r="L13" s="22" t="s">
        <v>11</v>
      </c>
      <c r="M13" s="22"/>
      <c r="N13" s="22"/>
      <c r="O13" s="8"/>
      <c r="P13" s="8"/>
      <c r="Q13" s="14"/>
      <c r="R13" s="6" t="s">
        <v>13</v>
      </c>
      <c r="V13" s="93" t="s">
        <v>26</v>
      </c>
      <c r="W13" s="22" t="s">
        <v>10</v>
      </c>
      <c r="X13" s="128">
        <f>(809861/2)</f>
        <v>404930.5</v>
      </c>
      <c r="Y13" s="128"/>
      <c r="Z13" s="128"/>
      <c r="AA13" s="22" t="s">
        <v>11</v>
      </c>
      <c r="AB13" s="22"/>
      <c r="AC13" s="22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U13" s="8"/>
      <c r="AV13" s="11"/>
    </row>
    <row r="14" spans="2:48">
      <c r="B14" s="25"/>
      <c r="C14" s="8"/>
      <c r="D14" s="22"/>
      <c r="E14" s="22"/>
      <c r="F14" s="22"/>
      <c r="H14" s="6" t="s">
        <v>10</v>
      </c>
      <c r="I14" s="128">
        <f>N21*150.95</f>
        <v>1349.9458499999998</v>
      </c>
      <c r="J14" s="128"/>
      <c r="K14" s="128"/>
      <c r="L14" s="22" t="s">
        <v>12</v>
      </c>
      <c r="M14" s="22"/>
      <c r="N14" s="22"/>
      <c r="O14" s="8"/>
      <c r="P14" s="8"/>
      <c r="Q14" s="14"/>
      <c r="R14" s="8"/>
      <c r="S14" s="22"/>
      <c r="T14" s="22"/>
      <c r="U14" s="22"/>
      <c r="W14" s="6" t="s">
        <v>10</v>
      </c>
      <c r="X14" s="128">
        <f>(793/2)</f>
        <v>396.5</v>
      </c>
      <c r="Y14" s="128"/>
      <c r="Z14" s="128"/>
      <c r="AA14" s="22" t="s">
        <v>18</v>
      </c>
      <c r="AB14" s="22"/>
      <c r="AC14" s="22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U14" s="8"/>
      <c r="AV14" s="11"/>
    </row>
    <row r="15" spans="2:48">
      <c r="B15" s="25"/>
      <c r="C15" s="22" t="s">
        <v>88</v>
      </c>
      <c r="D15" s="22"/>
      <c r="E15" s="22"/>
      <c r="F15" s="22"/>
      <c r="G15" s="42" t="s">
        <v>23</v>
      </c>
      <c r="H15" s="22" t="s">
        <v>10</v>
      </c>
      <c r="I15" s="135">
        <v>1.069</v>
      </c>
      <c r="J15" s="135"/>
      <c r="K15" s="135"/>
      <c r="L15" s="22" t="s">
        <v>14</v>
      </c>
      <c r="M15" s="22"/>
      <c r="N15" s="22"/>
      <c r="O15" s="8"/>
      <c r="P15" s="8"/>
      <c r="Q15" s="14"/>
      <c r="R15" s="22" t="s">
        <v>19</v>
      </c>
      <c r="S15" s="22"/>
      <c r="T15" s="22"/>
      <c r="U15" s="22"/>
      <c r="V15" s="42"/>
      <c r="W15" s="22" t="s">
        <v>10</v>
      </c>
      <c r="X15" s="129">
        <v>20.5</v>
      </c>
      <c r="Y15" s="129"/>
      <c r="Z15" s="129"/>
      <c r="AA15" s="22"/>
      <c r="AB15" s="22"/>
      <c r="AC15" s="22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U15" s="8"/>
      <c r="AV15" s="11"/>
    </row>
    <row r="16" spans="2:48">
      <c r="B16" s="25"/>
      <c r="C16" s="22"/>
      <c r="D16" s="22"/>
      <c r="E16" s="22"/>
      <c r="F16" s="22"/>
      <c r="G16" s="42"/>
      <c r="H16" s="22" t="s">
        <v>10</v>
      </c>
      <c r="I16" s="136">
        <f>I15*0.001</f>
        <v>1.0690000000000001E-3</v>
      </c>
      <c r="J16" s="136"/>
      <c r="K16" s="136"/>
      <c r="L16" s="22" t="s">
        <v>51</v>
      </c>
      <c r="M16" s="22"/>
      <c r="N16" s="22"/>
      <c r="O16" s="8"/>
      <c r="P16" s="8"/>
      <c r="Q16" s="14"/>
      <c r="R16" s="22"/>
      <c r="S16" s="22"/>
      <c r="T16" s="22"/>
      <c r="U16" s="22"/>
      <c r="V16" s="42"/>
      <c r="W16" s="22"/>
      <c r="X16" s="22"/>
      <c r="Y16" s="22"/>
      <c r="Z16" s="22"/>
      <c r="AA16" s="22"/>
      <c r="AB16" s="22"/>
      <c r="AC16" s="22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U16" s="8"/>
      <c r="AV16" s="11"/>
    </row>
    <row r="17" spans="2:48" ht="18">
      <c r="B17" s="25"/>
      <c r="C17" s="22" t="s">
        <v>15</v>
      </c>
      <c r="D17" s="22"/>
      <c r="E17" s="22"/>
      <c r="F17" s="22"/>
      <c r="G17" s="93" t="s">
        <v>24</v>
      </c>
      <c r="H17" s="22" t="s">
        <v>10</v>
      </c>
      <c r="I17" s="129">
        <v>674.5</v>
      </c>
      <c r="J17" s="129"/>
      <c r="K17" s="129"/>
      <c r="L17" s="22" t="s">
        <v>16</v>
      </c>
      <c r="M17" s="22"/>
      <c r="N17" s="22"/>
      <c r="O17" s="8"/>
      <c r="P17" s="8"/>
      <c r="Q17" s="14"/>
      <c r="R17" s="22" t="s">
        <v>15</v>
      </c>
      <c r="S17" s="22"/>
      <c r="T17" s="22"/>
      <c r="U17" s="22"/>
      <c r="V17" s="93" t="s">
        <v>27</v>
      </c>
      <c r="W17" s="22" t="s">
        <v>10</v>
      </c>
      <c r="X17" s="129">
        <v>37</v>
      </c>
      <c r="Y17" s="129"/>
      <c r="Z17" s="129"/>
      <c r="AA17" s="22" t="s">
        <v>16</v>
      </c>
      <c r="AB17" s="22"/>
      <c r="AC17" s="22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U17" s="8"/>
      <c r="AV17" s="11"/>
    </row>
    <row r="18" spans="2:48">
      <c r="B18" s="27"/>
      <c r="C18" s="8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8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U18" s="8"/>
      <c r="AV18" s="11"/>
    </row>
    <row r="19" spans="2:48">
      <c r="B19" s="26"/>
      <c r="C19" s="8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8"/>
      <c r="P19" s="8"/>
      <c r="Q19" s="22"/>
      <c r="R19" s="22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U19" s="8"/>
      <c r="AV19" s="11"/>
    </row>
    <row r="20" spans="2:48">
      <c r="B20" s="21" t="s">
        <v>161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22"/>
      <c r="R20" s="22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U20" s="8"/>
      <c r="AV20" s="11"/>
    </row>
    <row r="21" spans="2:48" ht="18">
      <c r="B21" s="24"/>
      <c r="C21" s="22" t="s">
        <v>17</v>
      </c>
      <c r="D21" s="8"/>
      <c r="E21" s="8"/>
      <c r="F21" s="8"/>
      <c r="G21" s="8"/>
      <c r="H21" s="8"/>
      <c r="I21" s="8"/>
      <c r="L21" s="93" t="s">
        <v>28</v>
      </c>
      <c r="M21" s="8" t="s">
        <v>10</v>
      </c>
      <c r="N21" s="132">
        <f>I13/I17</f>
        <v>8.9429999999999996</v>
      </c>
      <c r="O21" s="132"/>
      <c r="P21" s="132"/>
      <c r="Q21" s="22" t="s">
        <v>38</v>
      </c>
      <c r="R21" s="8"/>
      <c r="S21" s="8"/>
      <c r="T21" s="8"/>
      <c r="U21" s="8"/>
      <c r="V21" s="41" t="s">
        <v>115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U21" s="8"/>
      <c r="AV21" s="11"/>
    </row>
    <row r="22" spans="2:48">
      <c r="B22" s="24"/>
      <c r="C22" s="22"/>
      <c r="D22" s="8"/>
      <c r="E22" s="8"/>
      <c r="F22" s="8"/>
      <c r="G22" s="8"/>
      <c r="H22" s="8"/>
      <c r="I22" s="8"/>
      <c r="M22" s="8" t="s">
        <v>10</v>
      </c>
      <c r="N22" s="132">
        <f>N21/3600</f>
        <v>2.4841666666666666E-3</v>
      </c>
      <c r="O22" s="132"/>
      <c r="P22" s="132"/>
      <c r="Q22" s="22" t="s">
        <v>39</v>
      </c>
      <c r="R22" s="8"/>
      <c r="S22" s="8"/>
      <c r="T22" s="8"/>
      <c r="U22" s="8"/>
      <c r="V22" s="22" t="s">
        <v>31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U22" s="8"/>
      <c r="AV22" s="11"/>
    </row>
    <row r="23" spans="2:48" ht="18">
      <c r="B23" s="25"/>
      <c r="C23" s="22" t="s">
        <v>22</v>
      </c>
      <c r="D23" s="8"/>
      <c r="E23" s="8"/>
      <c r="F23" s="8"/>
      <c r="G23" s="8"/>
      <c r="H23" s="8"/>
      <c r="I23" s="8"/>
      <c r="L23" s="93" t="s">
        <v>29</v>
      </c>
      <c r="M23" s="8" t="s">
        <v>10</v>
      </c>
      <c r="N23" s="123">
        <f>X13/X17</f>
        <v>10944.067567567568</v>
      </c>
      <c r="O23" s="123"/>
      <c r="P23" s="123"/>
      <c r="Q23" s="22" t="s">
        <v>38</v>
      </c>
      <c r="R23" s="8"/>
      <c r="S23" s="8"/>
      <c r="T23" s="8"/>
      <c r="U23" s="8"/>
      <c r="V23" s="22" t="s">
        <v>33</v>
      </c>
      <c r="W23" s="22"/>
      <c r="X23" s="22"/>
      <c r="Y23" s="8"/>
      <c r="Z23" s="8"/>
      <c r="AA23" s="8" t="s">
        <v>10</v>
      </c>
      <c r="AB23" s="126">
        <f>N32/N38</f>
        <v>3.5154285038898538</v>
      </c>
      <c r="AC23" s="126"/>
      <c r="AD23" s="126"/>
      <c r="AE23" s="8" t="s">
        <v>35</v>
      </c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U23" s="8"/>
      <c r="AV23" s="11"/>
    </row>
    <row r="24" spans="2:48" ht="18">
      <c r="B24" s="25"/>
      <c r="C24" s="22"/>
      <c r="D24" s="22"/>
      <c r="E24" s="22"/>
      <c r="F24" s="22"/>
      <c r="G24" s="22"/>
      <c r="H24" s="22"/>
      <c r="I24" s="22"/>
      <c r="J24" s="22"/>
      <c r="L24" s="22"/>
      <c r="M24" s="8" t="s">
        <v>10</v>
      </c>
      <c r="N24" s="132">
        <f>N23/3600</f>
        <v>3.040018768768769</v>
      </c>
      <c r="O24" s="132"/>
      <c r="P24" s="132"/>
      <c r="Q24" s="22" t="s">
        <v>39</v>
      </c>
      <c r="R24" s="8"/>
      <c r="S24" s="8"/>
      <c r="T24" s="8"/>
      <c r="U24" s="8"/>
      <c r="V24" s="22" t="s">
        <v>34</v>
      </c>
      <c r="W24" s="22"/>
      <c r="X24" s="22"/>
      <c r="Y24" s="8"/>
      <c r="Z24" s="8"/>
      <c r="AA24" s="8" t="s">
        <v>10</v>
      </c>
      <c r="AB24" s="126">
        <f>N53</f>
        <v>3.8013271108436504</v>
      </c>
      <c r="AC24" s="126"/>
      <c r="AD24" s="126"/>
      <c r="AE24" s="8" t="s">
        <v>35</v>
      </c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U24" s="8"/>
      <c r="AV24" s="11"/>
    </row>
    <row r="25" spans="2:48">
      <c r="B25" s="27"/>
      <c r="C25" s="22" t="s">
        <v>89</v>
      </c>
      <c r="D25" s="22"/>
      <c r="E25" s="22"/>
      <c r="F25" s="22"/>
      <c r="G25" s="22"/>
      <c r="H25" s="22"/>
      <c r="I25" s="22"/>
      <c r="J25" s="22"/>
      <c r="L25" s="43" t="s">
        <v>30</v>
      </c>
      <c r="M25" s="8" t="s">
        <v>10</v>
      </c>
      <c r="N25" s="132">
        <f>(N21/N23)*((I17/X17)^0.5)</f>
        <v>3.4889486697314885E-3</v>
      </c>
      <c r="O25" s="132"/>
      <c r="P25" s="132"/>
      <c r="Q25" s="8"/>
      <c r="R25" s="22"/>
      <c r="S25" s="8"/>
      <c r="T25" s="8"/>
      <c r="U25" s="8"/>
      <c r="V25" s="22" t="s">
        <v>32</v>
      </c>
      <c r="W25" s="22"/>
      <c r="X25" s="22"/>
      <c r="Y25" s="8"/>
      <c r="Z25" s="8"/>
      <c r="AA25" s="8"/>
      <c r="AB25" s="133" t="str">
        <f>IF(AB24&gt;AB23,"OK","NOT OK")</f>
        <v>OK</v>
      </c>
      <c r="AC25" s="133"/>
      <c r="AD25" s="133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U25" s="8"/>
      <c r="AV25" s="11"/>
    </row>
    <row r="26" spans="2:48">
      <c r="B26" s="24"/>
      <c r="C26" s="22"/>
      <c r="D26" s="22"/>
      <c r="E26" s="22"/>
      <c r="F26" s="22"/>
      <c r="G26" s="22"/>
      <c r="H26" s="22"/>
      <c r="I26" s="22"/>
      <c r="J26" s="22"/>
      <c r="L26" s="8"/>
      <c r="M26" s="8"/>
      <c r="N26" s="92"/>
      <c r="O26" s="92"/>
      <c r="P26" s="92"/>
      <c r="Q26" s="8"/>
      <c r="R26" s="22"/>
      <c r="S26" s="8"/>
      <c r="T26" s="8"/>
      <c r="U26" s="8"/>
      <c r="AB26" s="59"/>
      <c r="AC26" s="59"/>
      <c r="AD26" s="59"/>
      <c r="AK26" s="8"/>
      <c r="AL26" s="8"/>
      <c r="AM26" s="8"/>
      <c r="AN26" s="8"/>
      <c r="AO26" s="8"/>
      <c r="AP26" s="8"/>
      <c r="AQ26" s="8"/>
      <c r="AR26" s="8"/>
      <c r="AU26" s="8"/>
      <c r="AV26" s="11"/>
    </row>
    <row r="27" spans="2:48">
      <c r="B27" s="24"/>
      <c r="C27" s="33" t="s">
        <v>36</v>
      </c>
      <c r="D27" s="22"/>
      <c r="E27" s="22"/>
      <c r="F27" s="22"/>
      <c r="G27" s="22"/>
      <c r="H27" s="22"/>
      <c r="I27" s="22"/>
      <c r="J27" s="22"/>
      <c r="L27" s="22"/>
      <c r="M27" s="28"/>
      <c r="N27" s="92"/>
      <c r="O27" s="92"/>
      <c r="P27" s="92"/>
      <c r="Q27" s="8"/>
      <c r="R27" s="22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U27" s="8"/>
      <c r="AV27" s="11"/>
    </row>
    <row r="28" spans="2:48">
      <c r="B28" s="24"/>
      <c r="C28" s="22" t="s">
        <v>37</v>
      </c>
      <c r="D28" s="22"/>
      <c r="E28" s="22"/>
      <c r="F28" s="22"/>
      <c r="G28" s="22"/>
      <c r="H28" s="22"/>
      <c r="I28" s="22"/>
      <c r="L28" s="22" t="s">
        <v>85</v>
      </c>
      <c r="M28" s="8" t="s">
        <v>10</v>
      </c>
      <c r="N28" s="126">
        <f>(N23/3600)*((X17/(I17-X17))^0.5)</f>
        <v>0.7323809383103862</v>
      </c>
      <c r="O28" s="126"/>
      <c r="P28" s="126"/>
      <c r="Q28" s="22" t="s">
        <v>39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U28" s="8"/>
      <c r="AV28" s="11"/>
    </row>
    <row r="29" spans="2:48">
      <c r="B29" s="24"/>
      <c r="C29" s="22" t="s">
        <v>52</v>
      </c>
      <c r="D29" s="22"/>
      <c r="E29" s="22"/>
      <c r="F29" s="22"/>
      <c r="G29" s="22"/>
      <c r="H29" s="22"/>
      <c r="I29" s="22"/>
      <c r="J29" s="22"/>
      <c r="Q29" s="22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 t="s">
        <v>123</v>
      </c>
      <c r="AH29" s="8" t="s">
        <v>122</v>
      </c>
      <c r="AI29" s="8"/>
      <c r="AJ29" s="8"/>
      <c r="AK29" s="8"/>
      <c r="AL29" s="8"/>
      <c r="AM29" s="8"/>
      <c r="AN29" s="8"/>
      <c r="AO29" s="8"/>
      <c r="AP29" s="8"/>
      <c r="AQ29" s="8"/>
      <c r="AR29" s="8"/>
      <c r="AU29" s="8"/>
      <c r="AV29" s="11"/>
    </row>
    <row r="30" spans="2:48">
      <c r="B30" s="24"/>
      <c r="C30" s="22"/>
      <c r="D30" s="22"/>
      <c r="E30" s="22"/>
      <c r="F30" s="22"/>
      <c r="G30" s="22"/>
      <c r="H30" s="22"/>
      <c r="I30" s="22"/>
      <c r="J30" s="22"/>
      <c r="M30" s="8" t="s">
        <v>10</v>
      </c>
      <c r="N30" s="129">
        <v>1.2</v>
      </c>
      <c r="O30" s="129"/>
      <c r="P30" s="129"/>
      <c r="Q30" s="22" t="s">
        <v>53</v>
      </c>
      <c r="R30" s="8"/>
      <c r="S30" s="8"/>
      <c r="T30" s="8"/>
      <c r="U30" s="8"/>
      <c r="V30" s="8"/>
      <c r="W30" s="7"/>
      <c r="X30" s="49" t="s">
        <v>62</v>
      </c>
      <c r="Y30" s="50"/>
      <c r="Z30" s="50"/>
      <c r="AA30" s="50"/>
      <c r="AB30" s="50"/>
      <c r="AC30" s="50"/>
      <c r="AD30" s="50"/>
      <c r="AE30" s="50"/>
      <c r="AF30" s="50" t="s">
        <v>10</v>
      </c>
      <c r="AG30" s="50"/>
      <c r="AH30" s="50">
        <v>1</v>
      </c>
      <c r="AI30" s="49" t="s">
        <v>136</v>
      </c>
      <c r="AJ30" s="50"/>
      <c r="AK30" s="50"/>
      <c r="AL30" s="8"/>
      <c r="AM30" s="8"/>
      <c r="AN30" s="8"/>
      <c r="AO30" s="8"/>
      <c r="AP30" s="8"/>
      <c r="AQ30" s="8"/>
      <c r="AR30" s="8"/>
      <c r="AU30" s="8"/>
      <c r="AV30" s="11"/>
    </row>
    <row r="31" spans="2:48">
      <c r="B31" s="24"/>
      <c r="C31" s="22"/>
      <c r="D31" s="22"/>
      <c r="E31" s="22"/>
      <c r="F31" s="22"/>
      <c r="G31" s="22"/>
      <c r="H31" s="22"/>
      <c r="I31" s="22"/>
      <c r="J31" s="22"/>
      <c r="M31" s="8" t="s">
        <v>10</v>
      </c>
      <c r="N31" s="129">
        <v>1</v>
      </c>
      <c r="O31" s="129"/>
      <c r="P31" s="129"/>
      <c r="Q31" s="22" t="s">
        <v>54</v>
      </c>
      <c r="R31" s="8"/>
      <c r="S31" s="8"/>
      <c r="T31" s="8"/>
      <c r="U31" s="8"/>
      <c r="V31" s="8"/>
      <c r="W31" s="7"/>
      <c r="Y31" s="8"/>
      <c r="Z31" s="8"/>
      <c r="AA31" s="8"/>
      <c r="AB31" s="8"/>
      <c r="AC31" s="8"/>
      <c r="AD31" s="8"/>
      <c r="AE31" s="8"/>
      <c r="AF31" s="8"/>
      <c r="AG31" s="8"/>
      <c r="AH31" s="8" t="s">
        <v>121</v>
      </c>
      <c r="AI31" s="8"/>
      <c r="AJ31" s="8"/>
      <c r="AK31" s="8"/>
      <c r="AL31" s="8"/>
      <c r="AM31" s="8"/>
      <c r="AN31" s="8"/>
      <c r="AO31" s="8"/>
      <c r="AP31" s="8"/>
      <c r="AQ31" s="8"/>
      <c r="AR31" s="8"/>
      <c r="AU31" s="8"/>
      <c r="AV31" s="11"/>
    </row>
    <row r="32" spans="2:48" ht="18">
      <c r="B32" s="24"/>
      <c r="C32" s="22" t="s">
        <v>55</v>
      </c>
      <c r="D32" s="22"/>
      <c r="E32" s="22"/>
      <c r="F32" s="22"/>
      <c r="G32" s="22"/>
      <c r="H32" s="22"/>
      <c r="I32" s="22"/>
      <c r="K32" s="22" t="s">
        <v>47</v>
      </c>
      <c r="M32" s="8" t="s">
        <v>10</v>
      </c>
      <c r="N32" s="126">
        <f>N30*N28</f>
        <v>0.87885712597246346</v>
      </c>
      <c r="O32" s="126"/>
      <c r="P32" s="126"/>
      <c r="Q32" s="22" t="s">
        <v>39</v>
      </c>
      <c r="R32" s="8"/>
      <c r="S32" s="8"/>
      <c r="T32" s="8"/>
      <c r="U32" s="8"/>
      <c r="V32" s="8"/>
      <c r="W32" s="7"/>
      <c r="X32" s="22" t="s">
        <v>63</v>
      </c>
      <c r="Y32" s="22"/>
      <c r="Z32" s="22"/>
      <c r="AA32" s="22"/>
      <c r="AB32" s="22"/>
      <c r="AC32" s="22"/>
      <c r="AD32" s="22"/>
      <c r="AE32" s="8"/>
      <c r="AF32" s="8" t="s">
        <v>10</v>
      </c>
      <c r="AG32" s="47">
        <v>250</v>
      </c>
      <c r="AH32" s="47">
        <v>250</v>
      </c>
      <c r="AI32" s="22" t="s">
        <v>46</v>
      </c>
      <c r="AJ32" s="8"/>
      <c r="AK32" s="8"/>
      <c r="AL32" s="8"/>
      <c r="AM32" s="8"/>
      <c r="AN32" s="8"/>
      <c r="AO32" s="8"/>
      <c r="AP32" s="8"/>
      <c r="AQ32" s="8"/>
      <c r="AR32" s="8"/>
      <c r="AU32" s="8"/>
      <c r="AV32" s="11"/>
    </row>
    <row r="33" spans="2:55">
      <c r="B33" s="24"/>
      <c r="C33" s="22"/>
      <c r="D33" s="22"/>
      <c r="E33" s="22"/>
      <c r="F33" s="22"/>
      <c r="G33" s="22"/>
      <c r="H33" s="22"/>
      <c r="I33" s="22"/>
      <c r="J33" s="22"/>
      <c r="M33" s="8"/>
      <c r="N33" s="8"/>
      <c r="O33" s="8"/>
      <c r="P33" s="8"/>
      <c r="Q33" s="8"/>
      <c r="R33" s="8"/>
      <c r="S33" s="8"/>
      <c r="T33" s="8"/>
      <c r="U33" s="8"/>
      <c r="V33" s="8"/>
      <c r="W33" s="7"/>
      <c r="X33" s="22" t="s">
        <v>65</v>
      </c>
      <c r="Y33" s="22"/>
      <c r="Z33" s="22"/>
      <c r="AA33" s="22"/>
      <c r="AB33" s="22"/>
      <c r="AC33" s="22"/>
      <c r="AD33" s="22"/>
      <c r="AE33" s="8"/>
      <c r="AF33" s="8" t="s">
        <v>10</v>
      </c>
      <c r="AG33" s="90">
        <f>((N31*N22*30)/N53)*1000</f>
        <v>19.604995262683467</v>
      </c>
      <c r="AH33" s="47">
        <v>100</v>
      </c>
      <c r="AI33" s="22" t="s">
        <v>46</v>
      </c>
      <c r="AJ33" s="8"/>
      <c r="AK33" s="46" t="s">
        <v>142</v>
      </c>
      <c r="AL33" s="8"/>
      <c r="AM33" s="8"/>
      <c r="AN33" s="8"/>
      <c r="AO33" s="8"/>
      <c r="AP33" s="8"/>
      <c r="AQ33" s="8"/>
      <c r="AR33" s="8"/>
      <c r="AU33" s="8"/>
      <c r="AV33" s="11"/>
      <c r="AY33" s="6"/>
      <c r="AZ33" s="6"/>
      <c r="BA33" s="6"/>
      <c r="BB33" s="6"/>
      <c r="BC33" s="6"/>
    </row>
    <row r="34" spans="2:55">
      <c r="B34" s="7"/>
      <c r="C34" s="22" t="s">
        <v>40</v>
      </c>
      <c r="D34" s="22"/>
      <c r="E34" s="22"/>
      <c r="F34" s="22"/>
      <c r="G34" s="22"/>
      <c r="H34" s="22"/>
      <c r="I34" s="22"/>
      <c r="J34" s="22"/>
      <c r="L34" s="22"/>
      <c r="M34" s="8" t="s">
        <v>10</v>
      </c>
      <c r="N34" s="129" t="s">
        <v>133</v>
      </c>
      <c r="O34" s="129"/>
      <c r="P34" s="129"/>
      <c r="Q34" s="8"/>
      <c r="R34" s="22"/>
      <c r="S34" s="8"/>
      <c r="T34" s="8"/>
      <c r="U34" s="8"/>
      <c r="V34" s="8"/>
      <c r="W34" s="7"/>
      <c r="X34" s="22" t="s">
        <v>64</v>
      </c>
      <c r="Y34" s="22"/>
      <c r="Z34" s="22"/>
      <c r="AA34" s="22"/>
      <c r="AB34" s="22"/>
      <c r="AC34" s="22"/>
      <c r="AD34" s="22"/>
      <c r="AE34" s="8"/>
      <c r="AF34" s="8" t="s">
        <v>10</v>
      </c>
      <c r="AG34" s="90">
        <f>((N31*N22*30)/N53)*1000</f>
        <v>19.604995262683467</v>
      </c>
      <c r="AH34" s="47">
        <v>180</v>
      </c>
      <c r="AI34" s="22" t="s">
        <v>46</v>
      </c>
      <c r="AJ34" s="8"/>
      <c r="AK34" s="97" t="s">
        <v>143</v>
      </c>
      <c r="AL34" s="8"/>
      <c r="AM34" s="8"/>
      <c r="AN34" s="8"/>
      <c r="AO34" s="8"/>
      <c r="AP34" s="8"/>
      <c r="AQ34" s="8"/>
      <c r="AR34" s="8"/>
      <c r="AU34" s="8"/>
      <c r="AV34" s="11"/>
    </row>
    <row r="35" spans="2:55">
      <c r="B35" s="7"/>
      <c r="C35" s="22" t="s">
        <v>41</v>
      </c>
      <c r="D35" s="8"/>
      <c r="E35" s="8"/>
      <c r="F35" s="91"/>
      <c r="G35" s="22"/>
      <c r="H35" s="22"/>
      <c r="I35" s="8"/>
      <c r="J35" s="8"/>
      <c r="L35" s="8"/>
      <c r="M35" s="8" t="s">
        <v>10</v>
      </c>
      <c r="N35" s="131">
        <v>0</v>
      </c>
      <c r="O35" s="131"/>
      <c r="P35" s="131"/>
      <c r="Q35" s="22" t="s">
        <v>42</v>
      </c>
      <c r="R35" s="22"/>
      <c r="S35" s="8"/>
      <c r="T35" s="8"/>
      <c r="U35" s="8"/>
      <c r="V35" s="8"/>
      <c r="W35" s="7"/>
      <c r="X35" s="22" t="s">
        <v>66</v>
      </c>
      <c r="Y35" s="22"/>
      <c r="Z35" s="22"/>
      <c r="AA35" s="22"/>
      <c r="AB35" s="22"/>
      <c r="AC35" s="22"/>
      <c r="AD35" s="22"/>
      <c r="AE35" s="8"/>
      <c r="AF35" s="8" t="s">
        <v>10</v>
      </c>
      <c r="AG35" s="90">
        <f>(((N31*N22*30)+N35)/N53)*1000</f>
        <v>19.604995262683467</v>
      </c>
      <c r="AH35" s="47">
        <v>180</v>
      </c>
      <c r="AI35" s="22" t="s">
        <v>46</v>
      </c>
      <c r="AJ35" s="8"/>
      <c r="AK35" s="97" t="s">
        <v>144</v>
      </c>
      <c r="AL35" s="8"/>
      <c r="AM35" s="8"/>
      <c r="AN35" s="8"/>
      <c r="AO35" s="8"/>
      <c r="AP35" s="8"/>
      <c r="AQ35" s="8"/>
      <c r="AR35" s="8"/>
      <c r="AU35" s="8"/>
      <c r="AV35" s="11"/>
    </row>
    <row r="36" spans="2:55">
      <c r="B36" s="7"/>
      <c r="Q36" s="22"/>
      <c r="R36" s="22"/>
      <c r="S36" s="8"/>
      <c r="T36" s="8"/>
      <c r="U36" s="8"/>
      <c r="V36" s="8"/>
      <c r="W36" s="7"/>
      <c r="X36" s="22"/>
      <c r="Y36" s="22"/>
      <c r="Z36" s="22"/>
      <c r="AA36" s="22"/>
      <c r="AB36" s="22"/>
      <c r="AC36" s="22"/>
      <c r="AD36" s="22"/>
      <c r="AE36" s="8"/>
      <c r="AF36" s="8"/>
      <c r="AG36" s="90"/>
      <c r="AH36" s="8"/>
      <c r="AI36" s="8"/>
      <c r="AJ36" s="8"/>
      <c r="AK36" s="48"/>
      <c r="AL36" s="8"/>
      <c r="AM36" s="8"/>
      <c r="AN36" s="8"/>
      <c r="AO36" s="8"/>
      <c r="AP36" s="8"/>
      <c r="AQ36" s="8"/>
      <c r="AR36" s="8"/>
      <c r="AU36" s="8"/>
      <c r="AV36" s="11"/>
    </row>
    <row r="37" spans="2:55">
      <c r="B37" s="7"/>
      <c r="C37" s="44" t="s">
        <v>43</v>
      </c>
      <c r="D37" s="8"/>
      <c r="E37" s="8"/>
      <c r="F37" s="91"/>
      <c r="G37" s="30"/>
      <c r="H37" s="30"/>
      <c r="I37" s="8"/>
      <c r="J37" s="8"/>
      <c r="K37" s="8"/>
      <c r="L37" s="8"/>
      <c r="M37" s="8"/>
      <c r="N37" s="8"/>
      <c r="O37" s="8"/>
      <c r="P37" s="8"/>
      <c r="Q37" s="22"/>
      <c r="R37" s="22"/>
      <c r="S37" s="8"/>
      <c r="T37" s="8"/>
      <c r="U37" s="8"/>
      <c r="V37" s="8"/>
      <c r="W37" s="7"/>
      <c r="X37" s="22" t="s">
        <v>67</v>
      </c>
      <c r="Y37" s="22"/>
      <c r="Z37" s="22"/>
      <c r="AA37" s="22"/>
      <c r="AB37" s="22"/>
      <c r="AC37" s="22"/>
      <c r="AD37" s="22"/>
      <c r="AE37" s="8"/>
      <c r="AF37" s="8" t="s">
        <v>10</v>
      </c>
      <c r="AG37" s="90">
        <f>((N31*N22*600)/N53)*1000</f>
        <v>392.09990525366936</v>
      </c>
      <c r="AH37" s="47">
        <v>400</v>
      </c>
      <c r="AI37" s="22" t="s">
        <v>46</v>
      </c>
      <c r="AJ37" s="8"/>
      <c r="AK37" s="46" t="s">
        <v>135</v>
      </c>
      <c r="AL37" s="8"/>
      <c r="AM37" s="8"/>
      <c r="AN37" s="8"/>
      <c r="AO37" s="8"/>
      <c r="AP37" s="8"/>
      <c r="AQ37" s="8"/>
      <c r="AR37" s="8"/>
      <c r="AU37" s="8"/>
      <c r="AV37" s="11"/>
    </row>
    <row r="38" spans="2:55" ht="18">
      <c r="B38" s="7"/>
      <c r="C38" s="22" t="s">
        <v>44</v>
      </c>
      <c r="D38" s="8"/>
      <c r="E38" s="8"/>
      <c r="F38" s="8"/>
      <c r="G38" s="8"/>
      <c r="H38" s="8"/>
      <c r="I38" s="8"/>
      <c r="J38" s="8"/>
      <c r="K38" s="8"/>
      <c r="M38" s="8" t="s">
        <v>10</v>
      </c>
      <c r="N38" s="129">
        <v>0.25</v>
      </c>
      <c r="O38" s="129"/>
      <c r="P38" s="129"/>
      <c r="Q38" s="22" t="s">
        <v>59</v>
      </c>
      <c r="R38" s="22"/>
      <c r="S38" s="8"/>
      <c r="T38" s="8"/>
      <c r="U38" s="8"/>
      <c r="V38" s="8"/>
      <c r="W38" s="7"/>
      <c r="X38" s="22"/>
      <c r="Y38" s="22"/>
      <c r="Z38" s="22"/>
      <c r="AA38" s="22"/>
      <c r="AB38" s="22"/>
      <c r="AC38" s="22"/>
      <c r="AD38" s="22"/>
      <c r="AE38" s="8"/>
      <c r="AF38" s="8"/>
      <c r="AG38" s="90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U38" s="8"/>
      <c r="AV38" s="11"/>
    </row>
    <row r="39" spans="2:55">
      <c r="B39" s="7"/>
      <c r="C39" s="78" t="s">
        <v>159</v>
      </c>
      <c r="R39" s="22"/>
      <c r="S39" s="8"/>
      <c r="T39" s="8"/>
      <c r="U39" s="8"/>
      <c r="V39" s="8"/>
      <c r="W39" s="45"/>
      <c r="X39" s="22" t="s">
        <v>68</v>
      </c>
      <c r="Y39" s="22"/>
      <c r="Z39" s="22"/>
      <c r="AA39" s="22"/>
      <c r="AB39" s="22"/>
      <c r="AC39" s="22"/>
      <c r="AD39" s="22"/>
      <c r="AE39" s="8"/>
      <c r="AF39" s="8" t="s">
        <v>10</v>
      </c>
      <c r="AG39" s="90">
        <f>SUM(AG32:AG37)</f>
        <v>700.91489104171978</v>
      </c>
      <c r="AH39" s="130">
        <f>SUM(AH32:AH37)</f>
        <v>1110</v>
      </c>
      <c r="AI39" s="130"/>
      <c r="AJ39" s="8" t="s">
        <v>46</v>
      </c>
      <c r="AK39" s="8"/>
      <c r="AL39" s="8"/>
      <c r="AM39" s="8"/>
      <c r="AN39" s="8"/>
      <c r="AO39" s="8"/>
      <c r="AP39" s="8"/>
      <c r="AQ39" s="8"/>
      <c r="AR39" s="8"/>
      <c r="AU39" s="8"/>
      <c r="AV39" s="11"/>
    </row>
    <row r="40" spans="2:55">
      <c r="B40" s="7"/>
      <c r="C40" s="22" t="s">
        <v>45</v>
      </c>
      <c r="D40" s="22"/>
      <c r="E40" s="22"/>
      <c r="F40" s="22"/>
      <c r="G40" s="22"/>
      <c r="H40" s="22"/>
      <c r="I40" s="22"/>
      <c r="J40" s="22"/>
      <c r="K40" s="22"/>
      <c r="M40" s="8" t="s">
        <v>10</v>
      </c>
      <c r="N40" s="124">
        <f>(((AB23*4)/PI())^0.5)*1000</f>
        <v>2115.651811579999</v>
      </c>
      <c r="O40" s="124"/>
      <c r="P40" s="124"/>
      <c r="Q40" s="22" t="s">
        <v>46</v>
      </c>
      <c r="R40" s="22"/>
      <c r="S40" s="8"/>
      <c r="T40" s="8"/>
      <c r="U40" s="8"/>
      <c r="V40" s="8"/>
      <c r="W40" s="45"/>
      <c r="X40" s="22"/>
      <c r="Y40" s="22"/>
      <c r="Z40" s="22"/>
      <c r="AA40" s="22"/>
      <c r="AB40" s="22"/>
      <c r="AC40" s="22"/>
      <c r="AD40" s="22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U40" s="8"/>
      <c r="AV40" s="11"/>
    </row>
    <row r="41" spans="2:55">
      <c r="B41" s="7"/>
      <c r="C41" s="22" t="s">
        <v>48</v>
      </c>
      <c r="D41" s="22"/>
      <c r="E41" s="22"/>
      <c r="F41" s="22"/>
      <c r="G41" s="22"/>
      <c r="H41" s="22"/>
      <c r="I41" s="22"/>
      <c r="J41" s="22"/>
      <c r="K41" s="22"/>
      <c r="M41" s="8" t="s">
        <v>10</v>
      </c>
      <c r="N41" s="124">
        <f>95*((N22*N31)^0.5)*((I16/(I17-X17))^0.14)*1000</f>
        <v>735.7726199315149</v>
      </c>
      <c r="O41" s="124"/>
      <c r="P41" s="124"/>
      <c r="Q41" s="22" t="s">
        <v>46</v>
      </c>
      <c r="R41" s="22"/>
      <c r="S41" s="8"/>
      <c r="T41" s="8"/>
      <c r="U41" s="8"/>
      <c r="V41" s="8"/>
      <c r="W41" s="45"/>
      <c r="X41" s="22"/>
      <c r="Y41" s="22"/>
      <c r="Z41" s="22"/>
      <c r="AA41" s="22"/>
      <c r="AB41" s="22"/>
      <c r="AC41" s="22"/>
      <c r="AD41" s="22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U41" s="8"/>
      <c r="AV41" s="11"/>
    </row>
    <row r="42" spans="2:55">
      <c r="B42" s="7"/>
      <c r="C42" s="22" t="s">
        <v>49</v>
      </c>
      <c r="D42" s="22"/>
      <c r="E42" s="22"/>
      <c r="F42" s="22"/>
      <c r="G42" s="22"/>
      <c r="H42" s="22"/>
      <c r="I42" s="22"/>
      <c r="J42" s="22"/>
      <c r="K42" s="22"/>
      <c r="M42" s="8" t="s">
        <v>10</v>
      </c>
      <c r="N42" s="124">
        <f>7608*(((N22*N31*I16)/(I17-X17))^0.5)*1000</f>
        <v>491.03180942778999</v>
      </c>
      <c r="O42" s="124"/>
      <c r="P42" s="124"/>
      <c r="Q42" s="22" t="s">
        <v>46</v>
      </c>
      <c r="R42" s="22"/>
      <c r="S42" s="8"/>
      <c r="T42" s="8"/>
      <c r="U42" s="8"/>
      <c r="V42" s="8"/>
      <c r="W42" s="7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49"/>
      <c r="AJ42" s="50"/>
      <c r="AK42" s="50"/>
      <c r="AL42" s="8"/>
      <c r="AM42" s="8"/>
      <c r="AN42" s="8"/>
      <c r="AO42" s="8"/>
      <c r="AP42" s="8"/>
      <c r="AQ42" s="8"/>
      <c r="AR42" s="8"/>
      <c r="AU42" s="8"/>
      <c r="AV42" s="11"/>
    </row>
    <row r="43" spans="2:55">
      <c r="B43" s="7"/>
      <c r="F43" s="72"/>
      <c r="N43" s="59"/>
      <c r="O43" s="59"/>
      <c r="P43" s="59"/>
      <c r="R43" s="22"/>
      <c r="S43" s="8"/>
      <c r="T43" s="8"/>
      <c r="U43" s="8"/>
      <c r="V43" s="8"/>
      <c r="W43" s="7"/>
      <c r="X43" s="49" t="s">
        <v>69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U43" s="8"/>
      <c r="AV43" s="11"/>
    </row>
    <row r="44" spans="2:55" ht="18">
      <c r="B44" s="7"/>
      <c r="C44" s="22" t="s">
        <v>56</v>
      </c>
      <c r="D44" s="22"/>
      <c r="E44" s="22"/>
      <c r="F44" s="72"/>
      <c r="G44" s="22"/>
      <c r="H44" s="22"/>
      <c r="I44" s="22"/>
      <c r="J44" s="22"/>
      <c r="K44" s="22"/>
      <c r="L44" s="28"/>
      <c r="M44" s="8" t="s">
        <v>10</v>
      </c>
      <c r="N44" s="128">
        <v>2200</v>
      </c>
      <c r="O44" s="128"/>
      <c r="P44" s="128"/>
      <c r="Q44" s="22" t="s">
        <v>46</v>
      </c>
      <c r="U44" s="8"/>
      <c r="V44" s="8"/>
      <c r="W44" s="7"/>
      <c r="X44" s="22" t="s">
        <v>71</v>
      </c>
      <c r="Y44" s="22"/>
      <c r="Z44" s="22"/>
      <c r="AA44" s="22"/>
      <c r="AB44" s="22"/>
      <c r="AC44" s="22"/>
      <c r="AD44" s="22"/>
      <c r="AE44" s="8"/>
      <c r="AF44" s="8" t="s">
        <v>10</v>
      </c>
      <c r="AG44" s="47">
        <v>500</v>
      </c>
      <c r="AH44" s="80">
        <v>500</v>
      </c>
      <c r="AI44" s="22" t="s">
        <v>46</v>
      </c>
      <c r="AJ44" s="8"/>
      <c r="AK44" s="46" t="s">
        <v>116</v>
      </c>
      <c r="AL44" s="8"/>
      <c r="AM44" s="8"/>
      <c r="AN44" s="8"/>
      <c r="AO44" s="8"/>
      <c r="AP44" s="8"/>
      <c r="AQ44" s="8"/>
      <c r="AR44" s="8"/>
      <c r="AU44" s="8"/>
      <c r="AV44" s="11"/>
    </row>
    <row r="45" spans="2:55" ht="18">
      <c r="B45" s="7"/>
      <c r="C45" s="22"/>
      <c r="D45" s="22"/>
      <c r="E45" s="22"/>
      <c r="F45" s="72"/>
      <c r="G45" s="22"/>
      <c r="H45" s="22"/>
      <c r="I45" s="22"/>
      <c r="J45" s="22"/>
      <c r="K45" s="22"/>
      <c r="L45" s="28"/>
      <c r="M45" s="8"/>
      <c r="N45" s="123">
        <f>30*(N44/1000)^2</f>
        <v>145.20000000000002</v>
      </c>
      <c r="O45" s="123"/>
      <c r="P45" s="123"/>
      <c r="Q45" s="22" t="s">
        <v>60</v>
      </c>
      <c r="R45" s="22"/>
      <c r="S45" s="8"/>
      <c r="T45" s="8"/>
      <c r="U45" s="8"/>
      <c r="V45" s="8"/>
      <c r="W45" s="7"/>
      <c r="X45" s="22" t="s">
        <v>70</v>
      </c>
      <c r="Y45" s="22"/>
      <c r="Z45" s="22"/>
      <c r="AA45" s="22"/>
      <c r="AB45" s="22"/>
      <c r="AC45" s="22"/>
      <c r="AD45" s="22"/>
      <c r="AE45" s="8"/>
      <c r="AF45" s="8" t="s">
        <v>10</v>
      </c>
      <c r="AG45" s="90">
        <f>'Nozzle_Case 1b'!Q31*1000+20</f>
        <v>610.54999999999995</v>
      </c>
      <c r="AH45" s="47">
        <v>620</v>
      </c>
      <c r="AI45" s="22" t="s">
        <v>46</v>
      </c>
      <c r="AJ45" s="8"/>
      <c r="AK45" s="46" t="s">
        <v>117</v>
      </c>
      <c r="AL45" s="8"/>
      <c r="AM45" s="8"/>
      <c r="AN45" s="8"/>
      <c r="AO45" s="8"/>
      <c r="AP45" s="8"/>
      <c r="AQ45" s="8"/>
      <c r="AR45" s="8"/>
      <c r="AU45" s="8"/>
      <c r="AV45" s="11"/>
    </row>
    <row r="46" spans="2:55" ht="18">
      <c r="B46" s="7"/>
      <c r="C46" s="31" t="s">
        <v>57</v>
      </c>
      <c r="D46" s="22"/>
      <c r="E46" s="22"/>
      <c r="F46" s="22"/>
      <c r="G46" s="22"/>
      <c r="H46" s="22"/>
      <c r="I46" s="22"/>
      <c r="J46" s="22"/>
      <c r="K46" s="22"/>
      <c r="L46" s="28"/>
      <c r="M46" s="8" t="s">
        <v>10</v>
      </c>
      <c r="N46" s="124">
        <f>MAX(N44,N42,N41,N40)</f>
        <v>2200</v>
      </c>
      <c r="O46" s="124"/>
      <c r="P46" s="124"/>
      <c r="Q46" s="22" t="s">
        <v>46</v>
      </c>
      <c r="R46" s="22"/>
      <c r="S46" s="8"/>
      <c r="T46" s="8"/>
      <c r="U46" s="8"/>
      <c r="V46" s="8"/>
      <c r="W46" s="7"/>
      <c r="X46" s="22" t="s">
        <v>72</v>
      </c>
      <c r="Y46" s="22"/>
      <c r="Z46" s="22"/>
      <c r="AA46" s="22"/>
      <c r="AB46" s="22"/>
      <c r="AC46" s="22"/>
      <c r="AD46" s="22"/>
      <c r="AE46" s="8"/>
      <c r="AF46" s="8" t="s">
        <v>10</v>
      </c>
      <c r="AG46" s="90">
        <f>'Nozzle_Case 1b'!Q31*1000</f>
        <v>590.54999999999995</v>
      </c>
      <c r="AH46" s="47">
        <v>600</v>
      </c>
      <c r="AI46" s="22" t="s">
        <v>46</v>
      </c>
      <c r="AJ46" s="8"/>
      <c r="AK46" s="46" t="s">
        <v>118</v>
      </c>
      <c r="AL46" s="8"/>
      <c r="AM46" s="8"/>
      <c r="AN46" s="8"/>
      <c r="AO46" s="8"/>
      <c r="AP46" s="8"/>
      <c r="AQ46" s="8"/>
      <c r="AR46" s="8"/>
      <c r="AU46" s="8"/>
      <c r="AV46" s="11"/>
    </row>
    <row r="47" spans="2:55" ht="18">
      <c r="B47" s="7"/>
      <c r="C47" s="22"/>
      <c r="D47" s="22"/>
      <c r="E47" s="22"/>
      <c r="F47" s="22"/>
      <c r="G47" s="22"/>
      <c r="H47" s="22"/>
      <c r="I47" s="22"/>
      <c r="J47" s="22"/>
      <c r="K47" s="22"/>
      <c r="L47" s="28"/>
      <c r="M47" s="8" t="s">
        <v>10</v>
      </c>
      <c r="N47" s="125">
        <v>148</v>
      </c>
      <c r="O47" s="125"/>
      <c r="P47" s="125"/>
      <c r="Q47" s="22" t="s">
        <v>60</v>
      </c>
      <c r="R47" s="22"/>
      <c r="S47" s="8"/>
      <c r="T47" s="8"/>
      <c r="U47" s="8"/>
      <c r="V47" s="8"/>
      <c r="W47" s="7"/>
      <c r="X47" s="22" t="s">
        <v>73</v>
      </c>
      <c r="Y47" s="22"/>
      <c r="Z47" s="22"/>
      <c r="AA47" s="22"/>
      <c r="AB47" s="22"/>
      <c r="AC47" s="22"/>
      <c r="AD47" s="22"/>
      <c r="AE47" s="8"/>
      <c r="AF47" s="8" t="s">
        <v>10</v>
      </c>
      <c r="AG47" s="8">
        <v>100</v>
      </c>
      <c r="AH47" s="47">
        <v>100</v>
      </c>
      <c r="AI47" s="22" t="s">
        <v>46</v>
      </c>
      <c r="AJ47" s="8"/>
      <c r="AK47" s="46" t="s">
        <v>76</v>
      </c>
      <c r="AL47" s="8"/>
      <c r="AM47" s="8"/>
      <c r="AN47" s="8"/>
      <c r="AO47" s="8"/>
      <c r="AP47" s="8"/>
      <c r="AQ47" s="8"/>
      <c r="AR47" s="8"/>
      <c r="AU47" s="8"/>
      <c r="AV47" s="11"/>
    </row>
    <row r="48" spans="2:55" ht="18">
      <c r="B48" s="7"/>
      <c r="C48" s="22" t="s">
        <v>58</v>
      </c>
      <c r="D48" s="8"/>
      <c r="E48" s="8"/>
      <c r="F48" s="8"/>
      <c r="G48" s="8"/>
      <c r="H48" s="8"/>
      <c r="I48" s="8"/>
      <c r="J48" s="8"/>
      <c r="K48" s="8"/>
      <c r="L48" s="8"/>
      <c r="M48" s="8" t="s">
        <v>10</v>
      </c>
      <c r="N48" s="126">
        <f>N32/((PI()*(N46/1000)^2)*0.25)</f>
        <v>0.23119744771909767</v>
      </c>
      <c r="O48" s="126"/>
      <c r="P48" s="126"/>
      <c r="Q48" s="22" t="s">
        <v>59</v>
      </c>
      <c r="R48" s="22"/>
      <c r="S48" s="8"/>
      <c r="T48" s="8"/>
      <c r="U48" s="8"/>
      <c r="V48" s="8"/>
      <c r="W48" s="7"/>
      <c r="X48" s="22" t="s">
        <v>74</v>
      </c>
      <c r="Y48" s="22"/>
      <c r="Z48" s="22"/>
      <c r="AA48" s="22"/>
      <c r="AB48" s="22"/>
      <c r="AC48" s="22"/>
      <c r="AD48" s="22"/>
      <c r="AE48" s="8"/>
      <c r="AF48" s="8" t="s">
        <v>10</v>
      </c>
      <c r="AG48" s="90">
        <f>0.2*N46</f>
        <v>440</v>
      </c>
      <c r="AH48" s="47">
        <v>500</v>
      </c>
      <c r="AI48" s="22" t="s">
        <v>46</v>
      </c>
      <c r="AJ48" s="8"/>
      <c r="AK48" s="46" t="s">
        <v>75</v>
      </c>
      <c r="AL48" s="8"/>
      <c r="AM48" s="8"/>
      <c r="AN48" s="8"/>
      <c r="AO48" s="8"/>
      <c r="AP48" s="8"/>
      <c r="AQ48" s="8"/>
      <c r="AR48" s="8"/>
      <c r="AU48" s="8"/>
      <c r="AV48" s="11"/>
    </row>
    <row r="49" spans="2:48" ht="22.5">
      <c r="B49" s="7"/>
      <c r="C49" s="22" t="s">
        <v>134</v>
      </c>
      <c r="D49" s="8"/>
      <c r="E49" s="8"/>
      <c r="F49" s="91"/>
      <c r="G49" s="22"/>
      <c r="H49" s="22"/>
      <c r="I49" s="8"/>
      <c r="J49" s="8"/>
      <c r="K49" s="8"/>
      <c r="L49" s="8"/>
      <c r="M49" s="8" t="s">
        <v>10</v>
      </c>
      <c r="N49" s="126">
        <f>N32/(N47*0.0095)</f>
        <v>0.62507619201455444</v>
      </c>
      <c r="O49" s="126"/>
      <c r="P49" s="126"/>
      <c r="Q49" s="22"/>
      <c r="R49" s="52"/>
      <c r="S49" s="8"/>
      <c r="T49" s="8"/>
      <c r="U49" s="8"/>
      <c r="V49" s="8"/>
      <c r="W49" s="7"/>
      <c r="X49" s="22" t="s">
        <v>77</v>
      </c>
      <c r="Y49" s="22"/>
      <c r="Z49" s="22"/>
      <c r="AA49" s="22"/>
      <c r="AB49" s="22"/>
      <c r="AC49" s="22"/>
      <c r="AD49" s="22"/>
      <c r="AE49" s="8"/>
      <c r="AF49" s="8" t="s">
        <v>10</v>
      </c>
      <c r="AG49" s="8">
        <v>360</v>
      </c>
      <c r="AH49" s="47">
        <v>360</v>
      </c>
      <c r="AI49" s="22" t="s">
        <v>46</v>
      </c>
      <c r="AJ49" s="8"/>
      <c r="AK49" s="46" t="s">
        <v>119</v>
      </c>
      <c r="AL49" s="8"/>
      <c r="AM49" s="8"/>
      <c r="AN49" s="8"/>
      <c r="AO49" s="8"/>
      <c r="AP49" s="8"/>
      <c r="AQ49" s="8"/>
      <c r="AR49" s="8"/>
      <c r="AU49" s="8"/>
      <c r="AV49" s="11"/>
    </row>
    <row r="50" spans="2:48" ht="18">
      <c r="B50" s="7"/>
      <c r="C50" s="8"/>
      <c r="D50" s="8"/>
      <c r="E50" s="8"/>
      <c r="F50" s="8"/>
      <c r="G50" s="32"/>
      <c r="H50" s="32"/>
      <c r="I50" s="8"/>
      <c r="J50" s="8"/>
      <c r="K50" s="8"/>
      <c r="L50" s="8"/>
      <c r="M50" s="8"/>
      <c r="N50" s="8"/>
      <c r="O50" s="8"/>
      <c r="P50" s="8"/>
      <c r="Q50" s="22"/>
      <c r="R50" s="22"/>
      <c r="S50" s="8"/>
      <c r="T50" s="8"/>
      <c r="U50" s="8"/>
      <c r="V50" s="8"/>
      <c r="W50" s="7"/>
      <c r="X50" s="22" t="s">
        <v>78</v>
      </c>
      <c r="Y50" s="22"/>
      <c r="Z50" s="22"/>
      <c r="AA50" s="22"/>
      <c r="AB50" s="22"/>
      <c r="AC50" s="22"/>
      <c r="AD50" s="22"/>
      <c r="AE50" s="8"/>
      <c r="AF50" s="8" t="s">
        <v>10</v>
      </c>
      <c r="AG50" s="90">
        <f>0.15*N46</f>
        <v>330</v>
      </c>
      <c r="AH50" s="47">
        <v>330</v>
      </c>
      <c r="AI50" s="22" t="s">
        <v>46</v>
      </c>
      <c r="AJ50" s="8"/>
      <c r="AK50" s="46" t="s">
        <v>120</v>
      </c>
      <c r="AL50" s="8"/>
      <c r="AM50" s="8"/>
      <c r="AN50" s="8"/>
      <c r="AO50" s="8"/>
      <c r="AP50" s="8"/>
      <c r="AQ50" s="8"/>
      <c r="AR50" s="8"/>
      <c r="AU50" s="8"/>
      <c r="AV50" s="11"/>
    </row>
    <row r="51" spans="2:48" ht="18">
      <c r="B51" s="7"/>
      <c r="C51" s="22" t="s">
        <v>114</v>
      </c>
      <c r="D51" s="8"/>
      <c r="E51" s="8"/>
      <c r="F51" s="91"/>
      <c r="G51" s="32"/>
      <c r="H51" s="32"/>
      <c r="I51" s="8"/>
      <c r="J51" s="8"/>
      <c r="K51" s="8"/>
      <c r="L51" s="8"/>
      <c r="M51" s="8" t="s">
        <v>10</v>
      </c>
      <c r="N51" s="127">
        <f>N32/N47</f>
        <v>5.9382238241382666E-3</v>
      </c>
      <c r="O51" s="127"/>
      <c r="P51" s="127"/>
      <c r="Q51" s="22" t="s">
        <v>39</v>
      </c>
      <c r="R51" s="22"/>
      <c r="S51" s="8"/>
      <c r="T51" s="8"/>
      <c r="U51" s="8"/>
      <c r="V51" s="8"/>
      <c r="W51" s="7"/>
      <c r="AK51" s="8"/>
      <c r="AL51" s="8"/>
      <c r="AM51" s="8"/>
      <c r="AN51" s="8"/>
      <c r="AO51" s="8"/>
      <c r="AP51" s="8"/>
      <c r="AQ51" s="8"/>
      <c r="AR51" s="8"/>
      <c r="AU51" s="8"/>
      <c r="AV51" s="11"/>
    </row>
    <row r="52" spans="2:48"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22"/>
      <c r="R52" s="22"/>
      <c r="S52" s="8"/>
      <c r="T52" s="8"/>
      <c r="U52" s="8"/>
      <c r="V52" s="8"/>
      <c r="W52" s="7"/>
      <c r="X52" s="22" t="s">
        <v>124</v>
      </c>
      <c r="Y52" s="22"/>
      <c r="Z52" s="22"/>
      <c r="AA52" s="22"/>
      <c r="AB52" s="22"/>
      <c r="AC52" s="22"/>
      <c r="AD52" s="22"/>
      <c r="AE52" s="8"/>
      <c r="AF52" s="8" t="s">
        <v>10</v>
      </c>
      <c r="AG52" s="90">
        <f>SUM(AG44:AG50)</f>
        <v>2931.1</v>
      </c>
      <c r="AH52" s="94">
        <f>SUM(AH44:AH50)</f>
        <v>3010</v>
      </c>
      <c r="AI52" s="94" t="s">
        <v>46</v>
      </c>
      <c r="AJ52" s="8"/>
      <c r="AK52" s="8"/>
      <c r="AL52" s="8"/>
      <c r="AM52" s="8"/>
      <c r="AN52" s="8"/>
      <c r="AO52" s="8"/>
      <c r="AP52" s="8"/>
      <c r="AQ52" s="8"/>
      <c r="AR52" s="8"/>
      <c r="AU52" s="8"/>
      <c r="AV52" s="11"/>
    </row>
    <row r="53" spans="2:48">
      <c r="B53" s="7"/>
      <c r="C53" s="22" t="s">
        <v>61</v>
      </c>
      <c r="D53" s="8"/>
      <c r="E53" s="8"/>
      <c r="F53" s="8"/>
      <c r="G53" s="8"/>
      <c r="H53" s="8"/>
      <c r="I53" s="8"/>
      <c r="J53" s="8"/>
      <c r="K53" s="8"/>
      <c r="L53" s="8"/>
      <c r="M53" s="8" t="s">
        <v>10</v>
      </c>
      <c r="N53" s="126">
        <f>PI()*((N46/1000)^2)*0.25</f>
        <v>3.8013271108436504</v>
      </c>
      <c r="O53" s="126"/>
      <c r="P53" s="126"/>
      <c r="Q53" s="22" t="s">
        <v>35</v>
      </c>
      <c r="R53" s="22"/>
      <c r="S53" s="8"/>
      <c r="T53" s="8"/>
      <c r="U53" s="8"/>
      <c r="V53" s="8"/>
      <c r="W53" s="7"/>
      <c r="X53" s="22"/>
      <c r="Y53" s="22"/>
      <c r="Z53" s="22"/>
      <c r="AA53" s="22"/>
      <c r="AB53" s="22"/>
      <c r="AC53" s="22"/>
      <c r="AD53" s="22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U53" s="8"/>
      <c r="AV53" s="11"/>
    </row>
    <row r="54" spans="2:48">
      <c r="B54" s="7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8"/>
      <c r="N54" s="8"/>
      <c r="O54" s="8"/>
      <c r="P54" s="8"/>
      <c r="Q54" s="22"/>
      <c r="R54" s="22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U54" s="8"/>
      <c r="AV54" s="11"/>
    </row>
    <row r="55" spans="2:48">
      <c r="B55" s="7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8"/>
      <c r="N55" s="8"/>
      <c r="O55" s="8"/>
      <c r="P55" s="8"/>
      <c r="Q55" s="22"/>
      <c r="R55" s="22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U55" s="8"/>
      <c r="AV55" s="11"/>
    </row>
    <row r="56" spans="2:48">
      <c r="B56" s="7"/>
      <c r="C56" s="22"/>
      <c r="D56" s="22"/>
      <c r="E56" s="22"/>
      <c r="F56" s="22"/>
      <c r="G56" s="22"/>
      <c r="H56" s="22"/>
      <c r="I56" s="22"/>
      <c r="J56" s="22"/>
      <c r="K56" s="8"/>
      <c r="L56" s="8"/>
      <c r="M56" s="8"/>
      <c r="N56" s="8"/>
      <c r="O56" s="8"/>
      <c r="P56" s="8"/>
      <c r="Q56" s="22"/>
      <c r="R56" s="22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U56" s="8"/>
      <c r="AV56" s="11"/>
    </row>
    <row r="57" spans="2:48">
      <c r="B57" s="7"/>
      <c r="C57" s="22"/>
      <c r="D57" s="49" t="s">
        <v>79</v>
      </c>
      <c r="E57" s="22"/>
      <c r="F57" s="22"/>
      <c r="G57" s="22"/>
      <c r="H57" s="22"/>
      <c r="I57" s="22"/>
      <c r="J57" s="22"/>
      <c r="K57" s="22"/>
      <c r="L57" s="117">
        <f>N46</f>
        <v>2200</v>
      </c>
      <c r="M57" s="118"/>
      <c r="N57" s="119"/>
      <c r="O57" s="22" t="s">
        <v>80</v>
      </c>
      <c r="P57" s="22"/>
      <c r="Q57" s="22"/>
      <c r="R57" s="50" t="s">
        <v>81</v>
      </c>
      <c r="S57" s="28"/>
      <c r="T57" s="117">
        <f>AH39+AH52</f>
        <v>4120</v>
      </c>
      <c r="U57" s="118"/>
      <c r="V57" s="119"/>
      <c r="W57" s="22" t="s">
        <v>160</v>
      </c>
      <c r="X57" s="22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V57" s="11"/>
    </row>
    <row r="58" spans="2:48">
      <c r="B58" s="7"/>
      <c r="C58" s="22"/>
      <c r="D58" s="22"/>
      <c r="E58" s="22"/>
      <c r="F58" s="22"/>
      <c r="G58" s="8"/>
      <c r="H58" s="8"/>
      <c r="I58" s="8"/>
      <c r="J58" s="8"/>
      <c r="K58" s="22"/>
      <c r="L58" s="28"/>
      <c r="M58" s="8"/>
      <c r="N58" s="8"/>
      <c r="O58" s="8"/>
      <c r="P58" s="8"/>
      <c r="Q58" s="22"/>
      <c r="R58" s="22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U58" s="8"/>
      <c r="AV58" s="11"/>
    </row>
    <row r="59" spans="2:48">
      <c r="B59" s="7"/>
      <c r="C59" s="22"/>
      <c r="D59" s="49" t="s">
        <v>82</v>
      </c>
      <c r="L59" s="120">
        <f>T57/L57</f>
        <v>1.8727272727272728</v>
      </c>
      <c r="M59" s="121"/>
      <c r="N59" s="122"/>
      <c r="R59" s="22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U59" s="8"/>
      <c r="AV59" s="11"/>
    </row>
    <row r="60" spans="2:48"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22"/>
      <c r="R60" s="22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U60" s="8"/>
      <c r="AV60" s="11"/>
    </row>
    <row r="61" spans="2:48">
      <c r="B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2"/>
      <c r="R61" s="22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U61" s="8"/>
      <c r="AV61" s="11"/>
    </row>
    <row r="62" spans="2:48">
      <c r="B62" s="7"/>
      <c r="C62" s="2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22"/>
      <c r="R62" s="22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U62" s="8"/>
      <c r="AV62" s="11"/>
    </row>
    <row r="63" spans="2:48">
      <c r="B63" s="7"/>
      <c r="C63" s="2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22"/>
      <c r="R63" s="22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U63" s="8"/>
      <c r="AV63" s="11"/>
    </row>
    <row r="64" spans="2:48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22"/>
      <c r="R64" s="22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U64" s="8"/>
      <c r="AV64" s="11"/>
    </row>
    <row r="65" spans="2:48">
      <c r="B65" s="7"/>
      <c r="C65" s="2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2"/>
      <c r="R65" s="22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U65" s="8"/>
      <c r="AV65" s="11"/>
    </row>
    <row r="66" spans="2:48">
      <c r="B66" s="7"/>
      <c r="C66" s="2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2"/>
      <c r="R66" s="22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U66" s="8"/>
      <c r="AV66" s="11"/>
    </row>
    <row r="67" spans="2:48">
      <c r="B67" s="7"/>
      <c r="C67" s="22" t="s">
        <v>86</v>
      </c>
      <c r="D67" s="22"/>
      <c r="E67" s="22"/>
      <c r="F67" s="22"/>
      <c r="G67" s="22"/>
      <c r="H67" s="22"/>
      <c r="I67" s="22"/>
      <c r="J67" s="22"/>
      <c r="K67" s="22"/>
      <c r="L67" s="8"/>
      <c r="M67" s="8"/>
      <c r="N67" s="8"/>
      <c r="O67" s="8"/>
      <c r="P67" s="8"/>
      <c r="Q67" s="22"/>
      <c r="R67" s="22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U67" s="8"/>
      <c r="AV67" s="11"/>
    </row>
    <row r="68" spans="2:48">
      <c r="B68" s="7"/>
      <c r="C68" s="51"/>
      <c r="D68" s="51"/>
      <c r="E68" s="22" t="s">
        <v>87</v>
      </c>
      <c r="F68" s="22"/>
      <c r="G68" s="22"/>
      <c r="H68" s="22"/>
      <c r="I68" s="22"/>
      <c r="J68" s="22"/>
      <c r="K68" s="22"/>
      <c r="L68" s="8"/>
      <c r="M68" s="8"/>
      <c r="N68" s="8"/>
      <c r="O68" s="8"/>
      <c r="P68" s="8"/>
      <c r="Q68" s="22"/>
      <c r="R68" s="22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U68" s="8"/>
      <c r="AV68" s="11"/>
    </row>
    <row r="69" spans="2:48">
      <c r="B69" s="7"/>
      <c r="I69" s="22"/>
      <c r="J69" s="22"/>
      <c r="K69" s="22"/>
      <c r="L69" s="8"/>
      <c r="M69" s="8"/>
      <c r="N69" s="8"/>
      <c r="O69" s="8"/>
      <c r="P69" s="8"/>
      <c r="Q69" s="22"/>
      <c r="R69" s="22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U69" s="8"/>
      <c r="AV69" s="11"/>
    </row>
    <row r="70" spans="2:48" ht="17.25" thickBot="1"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23"/>
      <c r="R70" s="23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9"/>
    </row>
    <row r="71" spans="2:48" ht="17.25" thickTop="1"/>
  </sheetData>
  <mergeCells count="44">
    <mergeCell ref="N21:P21"/>
    <mergeCell ref="N22:P22"/>
    <mergeCell ref="I15:K15"/>
    <mergeCell ref="X15:Z15"/>
    <mergeCell ref="I16:K16"/>
    <mergeCell ref="I17:K17"/>
    <mergeCell ref="X17:Z17"/>
    <mergeCell ref="M1:AJ4"/>
    <mergeCell ref="M5:AJ6"/>
    <mergeCell ref="I13:K13"/>
    <mergeCell ref="X13:Z13"/>
    <mergeCell ref="I14:K14"/>
    <mergeCell ref="X14:Z14"/>
    <mergeCell ref="F7:L7"/>
    <mergeCell ref="F8:L8"/>
    <mergeCell ref="F9:L9"/>
    <mergeCell ref="N23:P23"/>
    <mergeCell ref="AB23:AD23"/>
    <mergeCell ref="N24:P24"/>
    <mergeCell ref="AB24:AD24"/>
    <mergeCell ref="N30:P30"/>
    <mergeCell ref="N28:P28"/>
    <mergeCell ref="N25:P25"/>
    <mergeCell ref="AB25:AD25"/>
    <mergeCell ref="N31:P31"/>
    <mergeCell ref="N32:P32"/>
    <mergeCell ref="N34:P34"/>
    <mergeCell ref="AH39:AI39"/>
    <mergeCell ref="N35:P35"/>
    <mergeCell ref="N38:P38"/>
    <mergeCell ref="N40:P40"/>
    <mergeCell ref="N41:P41"/>
    <mergeCell ref="N42:P42"/>
    <mergeCell ref="N53:P53"/>
    <mergeCell ref="N44:P44"/>
    <mergeCell ref="L57:N57"/>
    <mergeCell ref="T57:V57"/>
    <mergeCell ref="L59:N59"/>
    <mergeCell ref="N45:P45"/>
    <mergeCell ref="N46:P46"/>
    <mergeCell ref="N47:P47"/>
    <mergeCell ref="N48:P48"/>
    <mergeCell ref="N49:P49"/>
    <mergeCell ref="N51:P51"/>
  </mergeCells>
  <phoneticPr fontId="35" type="noConversion"/>
  <pageMargins left="0.7" right="0.7" top="0.75" bottom="0.75" header="0.3" footer="0.3"/>
  <pageSetup paperSize="9" scale="4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BD72"/>
  <sheetViews>
    <sheetView zoomScale="85" zoomScaleNormal="85" workbookViewId="0">
      <selection activeCell="B29" sqref="B29"/>
    </sheetView>
  </sheetViews>
  <sheetFormatPr defaultColWidth="3.25" defaultRowHeight="16.5"/>
  <cols>
    <col min="1" max="7" width="3.25" style="75"/>
    <col min="8" max="8" width="3.25" style="75" customWidth="1"/>
    <col min="9" max="9" width="3.25" style="75"/>
    <col min="10" max="10" width="5.25" style="75" customWidth="1"/>
    <col min="11" max="13" width="3.25" style="75"/>
    <col min="14" max="14" width="3.25" style="75" customWidth="1"/>
    <col min="15" max="16" width="3.25" style="75"/>
    <col min="17" max="17" width="3.25" style="6" customWidth="1"/>
    <col min="18" max="18" width="3.375" style="6" customWidth="1"/>
    <col min="19" max="21" width="3.25" style="75"/>
    <col min="22" max="22" width="3.375" style="75" customWidth="1"/>
    <col min="23" max="23" width="3.25" style="75" customWidth="1"/>
    <col min="24" max="32" width="3.25" style="75"/>
    <col min="33" max="33" width="5.125" style="75" customWidth="1"/>
    <col min="34" max="41" width="3.25" style="75"/>
    <col min="42" max="43" width="3.25" style="75" customWidth="1"/>
    <col min="44" max="44" width="3.25" style="75"/>
    <col min="45" max="46" width="3.25" style="75" customWidth="1"/>
    <col min="47" max="55" width="3.25" style="75"/>
    <col min="56" max="56" width="9.25" style="75" bestFit="1" customWidth="1"/>
    <col min="57" max="16384" width="3.25" style="75"/>
  </cols>
  <sheetData>
    <row r="1" spans="2:47" ht="15.75" customHeight="1" thickTop="1">
      <c r="B1" s="1"/>
      <c r="C1" s="2"/>
      <c r="D1" s="2"/>
      <c r="E1" s="2"/>
      <c r="F1" s="34"/>
      <c r="G1" s="34"/>
      <c r="H1" s="34"/>
      <c r="I1" s="34"/>
      <c r="J1" s="53"/>
      <c r="K1" s="34"/>
      <c r="L1" s="34"/>
      <c r="M1" s="103" t="s">
        <v>3</v>
      </c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2"/>
      <c r="AL1" s="2"/>
      <c r="AM1" s="5"/>
      <c r="AN1" s="2"/>
      <c r="AO1" s="2"/>
      <c r="AP1" s="2"/>
      <c r="AQ1" s="2"/>
      <c r="AR1" s="2"/>
      <c r="AS1" s="2"/>
      <c r="AT1" s="2"/>
      <c r="AU1" s="5"/>
    </row>
    <row r="2" spans="2:47" ht="15" customHeight="1">
      <c r="B2" s="7"/>
      <c r="C2" s="8"/>
      <c r="D2" s="8"/>
      <c r="E2" s="8"/>
      <c r="F2" s="35"/>
      <c r="G2" s="35"/>
      <c r="H2" s="35"/>
      <c r="I2" s="35"/>
      <c r="J2" s="54"/>
      <c r="K2" s="35"/>
      <c r="L2" s="35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8"/>
      <c r="AL2" s="8"/>
      <c r="AM2" s="11"/>
      <c r="AN2" s="8"/>
      <c r="AO2" s="49"/>
      <c r="AP2" s="8"/>
      <c r="AQ2" s="8"/>
      <c r="AR2" s="8"/>
      <c r="AS2" s="8"/>
      <c r="AT2" s="8"/>
      <c r="AU2" s="11"/>
    </row>
    <row r="3" spans="2:47" ht="15" customHeight="1">
      <c r="B3" s="7"/>
      <c r="C3" s="8"/>
      <c r="D3" s="8"/>
      <c r="E3" s="8"/>
      <c r="F3" s="35"/>
      <c r="G3" s="35"/>
      <c r="H3" s="35"/>
      <c r="I3" s="35"/>
      <c r="J3" s="54"/>
      <c r="K3" s="35"/>
      <c r="L3" s="35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8"/>
      <c r="AL3" s="8"/>
      <c r="AM3" s="11"/>
      <c r="AN3" s="8"/>
      <c r="AO3" s="8"/>
      <c r="AP3" s="8"/>
      <c r="AQ3" s="8"/>
      <c r="AR3" s="8"/>
      <c r="AS3" s="8"/>
      <c r="AT3" s="8"/>
      <c r="AU3" s="11"/>
    </row>
    <row r="4" spans="2:47" ht="15" customHeight="1">
      <c r="B4" s="7"/>
      <c r="C4" s="8"/>
      <c r="D4" s="8"/>
      <c r="E4" s="8"/>
      <c r="F4" s="35"/>
      <c r="G4" s="35"/>
      <c r="H4" s="35"/>
      <c r="I4" s="35"/>
      <c r="J4" s="54"/>
      <c r="K4" s="35"/>
      <c r="L4" s="35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8"/>
      <c r="AL4" s="8"/>
      <c r="AM4" s="11"/>
      <c r="AN4" s="8"/>
      <c r="AO4" s="8"/>
      <c r="AP4" s="8"/>
      <c r="AQ4" s="8"/>
      <c r="AR4" s="8"/>
      <c r="AS4" s="8"/>
      <c r="AT4" s="8"/>
      <c r="AU4" s="11"/>
    </row>
    <row r="5" spans="2:47" ht="15" customHeight="1">
      <c r="B5" s="7"/>
      <c r="C5" s="8"/>
      <c r="D5" s="8"/>
      <c r="E5" s="35"/>
      <c r="F5" s="35"/>
      <c r="G5" s="35"/>
      <c r="H5" s="35"/>
      <c r="I5" s="35"/>
      <c r="J5" s="54"/>
      <c r="K5" s="35"/>
      <c r="L5" s="35"/>
      <c r="M5" s="106" t="s">
        <v>146</v>
      </c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8"/>
      <c r="AL5" s="8"/>
      <c r="AM5" s="11"/>
      <c r="AN5" s="8"/>
      <c r="AO5" s="8"/>
      <c r="AP5" s="8"/>
      <c r="AQ5" s="8"/>
      <c r="AR5" s="8"/>
      <c r="AS5" s="8"/>
      <c r="AT5" s="8"/>
      <c r="AU5" s="11"/>
    </row>
    <row r="6" spans="2:47" ht="15.75" customHeight="1" thickBot="1">
      <c r="B6" s="15"/>
      <c r="C6" s="16"/>
      <c r="D6" s="16"/>
      <c r="E6" s="36"/>
      <c r="F6" s="36"/>
      <c r="G6" s="36"/>
      <c r="H6" s="36"/>
      <c r="I6" s="36"/>
      <c r="J6" s="55"/>
      <c r="K6" s="36"/>
      <c r="L6" s="36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6"/>
      <c r="AL6" s="16"/>
      <c r="AM6" s="19"/>
      <c r="AN6" s="16"/>
      <c r="AO6" s="16"/>
      <c r="AP6" s="16"/>
      <c r="AQ6" s="16"/>
      <c r="AR6" s="16"/>
      <c r="AS6" s="16"/>
      <c r="AT6" s="81" t="s">
        <v>158</v>
      </c>
      <c r="AU6" s="19"/>
    </row>
    <row r="7" spans="2:47" ht="17.25" thickTop="1">
      <c r="B7" s="86" t="s">
        <v>0</v>
      </c>
      <c r="C7" s="20"/>
      <c r="D7" s="2"/>
      <c r="E7" s="2"/>
      <c r="F7" s="114" t="s">
        <v>152</v>
      </c>
      <c r="G7" s="114"/>
      <c r="H7" s="114"/>
      <c r="I7" s="114"/>
      <c r="J7" s="114"/>
      <c r="K7" s="114"/>
      <c r="L7" s="114"/>
      <c r="M7" s="2"/>
      <c r="N7" s="2"/>
      <c r="O7" s="2"/>
      <c r="P7" s="2"/>
      <c r="Q7" s="38"/>
      <c r="R7" s="38"/>
      <c r="S7" s="39"/>
      <c r="T7" s="3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5"/>
    </row>
    <row r="8" spans="2:47">
      <c r="B8" s="26" t="s">
        <v>1</v>
      </c>
      <c r="C8" s="22"/>
      <c r="D8" s="8"/>
      <c r="E8" s="8"/>
      <c r="F8" s="115" t="s">
        <v>153</v>
      </c>
      <c r="G8" s="115"/>
      <c r="H8" s="115"/>
      <c r="I8" s="115"/>
      <c r="J8" s="115"/>
      <c r="K8" s="115"/>
      <c r="L8" s="115"/>
      <c r="M8" s="8"/>
      <c r="N8" s="8"/>
      <c r="O8" s="8"/>
      <c r="P8" s="8"/>
      <c r="Q8" s="14"/>
      <c r="R8" s="14"/>
      <c r="S8" s="74"/>
      <c r="T8" s="74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11"/>
    </row>
    <row r="9" spans="2:47" ht="17.25" thickBot="1">
      <c r="B9" s="87" t="s">
        <v>2</v>
      </c>
      <c r="C9" s="23"/>
      <c r="D9" s="16"/>
      <c r="E9" s="16"/>
      <c r="F9" s="116" t="s">
        <v>154</v>
      </c>
      <c r="G9" s="116"/>
      <c r="H9" s="116"/>
      <c r="I9" s="116"/>
      <c r="J9" s="116"/>
      <c r="K9" s="116"/>
      <c r="L9" s="116"/>
      <c r="M9" s="16"/>
      <c r="N9" s="16"/>
      <c r="O9" s="16"/>
      <c r="P9" s="16"/>
      <c r="Q9" s="37"/>
      <c r="R9" s="37"/>
      <c r="S9" s="40"/>
      <c r="T9" s="40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9"/>
    </row>
    <row r="10" spans="2:47" ht="17.25" thickTop="1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4"/>
      <c r="R10" s="14"/>
      <c r="S10" s="74"/>
      <c r="T10" s="74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11"/>
    </row>
    <row r="11" spans="2:47">
      <c r="B11" s="21" t="s">
        <v>9</v>
      </c>
      <c r="C11" s="22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4"/>
      <c r="R11" s="14"/>
      <c r="S11" s="74"/>
      <c r="T11" s="74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11"/>
    </row>
    <row r="12" spans="2:47">
      <c r="B12" s="21"/>
      <c r="C12" s="41" t="s">
        <v>101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4"/>
      <c r="R12" s="41" t="s">
        <v>110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4"/>
      <c r="AG12" s="41" t="s">
        <v>111</v>
      </c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11"/>
    </row>
    <row r="13" spans="2:47" ht="18">
      <c r="B13" s="24"/>
      <c r="C13" s="14" t="s">
        <v>91</v>
      </c>
      <c r="D13" s="58"/>
      <c r="E13" s="14"/>
      <c r="F13" s="14"/>
      <c r="G13" s="59"/>
      <c r="H13" s="59"/>
      <c r="I13" s="59"/>
      <c r="J13" s="75" t="s">
        <v>25</v>
      </c>
      <c r="K13" s="8" t="s">
        <v>10</v>
      </c>
      <c r="L13" s="128">
        <f>'Calc_Case 1b'!I13*'Calc_Case 1b'!N31</f>
        <v>6032.0535</v>
      </c>
      <c r="M13" s="128"/>
      <c r="N13" s="128"/>
      <c r="O13" s="22" t="s">
        <v>11</v>
      </c>
      <c r="P13" s="22"/>
      <c r="R13" s="14" t="s">
        <v>91</v>
      </c>
      <c r="S13" s="58"/>
      <c r="T13" s="14"/>
      <c r="U13" s="14"/>
      <c r="V13" s="59"/>
      <c r="W13" s="59"/>
      <c r="X13" s="59"/>
      <c r="Y13" s="75" t="s">
        <v>25</v>
      </c>
      <c r="Z13" s="8" t="s">
        <v>10</v>
      </c>
      <c r="AA13" s="129">
        <v>0</v>
      </c>
      <c r="AB13" s="129"/>
      <c r="AC13" s="129"/>
      <c r="AD13" s="22" t="s">
        <v>11</v>
      </c>
      <c r="AE13" s="22"/>
      <c r="AG13" s="14" t="s">
        <v>91</v>
      </c>
      <c r="AH13" s="58"/>
      <c r="AI13" s="14"/>
      <c r="AJ13" s="14"/>
      <c r="AK13" s="59"/>
      <c r="AL13" s="59"/>
      <c r="AM13" s="59"/>
      <c r="AN13" s="75" t="s">
        <v>25</v>
      </c>
      <c r="AO13" s="8" t="s">
        <v>10</v>
      </c>
      <c r="AP13" s="124">
        <f>L13</f>
        <v>6032.0535</v>
      </c>
      <c r="AQ13" s="124"/>
      <c r="AR13" s="124"/>
      <c r="AS13" s="22" t="s">
        <v>11</v>
      </c>
      <c r="AT13" s="22"/>
      <c r="AU13" s="11"/>
    </row>
    <row r="14" spans="2:47">
      <c r="B14" s="24"/>
      <c r="C14" s="60"/>
      <c r="D14" s="59"/>
      <c r="E14" s="59"/>
      <c r="F14" s="59"/>
      <c r="G14" s="59"/>
      <c r="H14" s="14"/>
      <c r="I14" s="61"/>
      <c r="J14" s="61"/>
      <c r="K14" s="8" t="s">
        <v>10</v>
      </c>
      <c r="L14" s="126">
        <f>L13/3600</f>
        <v>1.6755704166666667</v>
      </c>
      <c r="M14" s="126"/>
      <c r="N14" s="126"/>
      <c r="O14" s="22" t="s">
        <v>84</v>
      </c>
      <c r="P14" s="14"/>
      <c r="R14" s="60"/>
      <c r="S14" s="59"/>
      <c r="T14" s="59"/>
      <c r="U14" s="59"/>
      <c r="V14" s="59"/>
      <c r="W14" s="14"/>
      <c r="X14" s="61"/>
      <c r="Y14" s="61"/>
      <c r="Z14" s="8" t="s">
        <v>10</v>
      </c>
      <c r="AA14" s="126">
        <f>AA13/3600</f>
        <v>0</v>
      </c>
      <c r="AB14" s="126"/>
      <c r="AC14" s="126"/>
      <c r="AD14" s="22" t="s">
        <v>84</v>
      </c>
      <c r="AE14" s="14"/>
      <c r="AG14" s="60"/>
      <c r="AH14" s="59"/>
      <c r="AI14" s="59"/>
      <c r="AJ14" s="59"/>
      <c r="AK14" s="59"/>
      <c r="AL14" s="14"/>
      <c r="AM14" s="61"/>
      <c r="AN14" s="61"/>
      <c r="AO14" s="8" t="s">
        <v>10</v>
      </c>
      <c r="AP14" s="126">
        <f>AP13/3600</f>
        <v>1.6755704166666667</v>
      </c>
      <c r="AQ14" s="126"/>
      <c r="AR14" s="126"/>
      <c r="AS14" s="22" t="s">
        <v>84</v>
      </c>
      <c r="AT14" s="14"/>
      <c r="AU14" s="11"/>
    </row>
    <row r="15" spans="2:47" ht="18">
      <c r="B15" s="25"/>
      <c r="C15" s="14" t="s">
        <v>17</v>
      </c>
      <c r="D15" s="14"/>
      <c r="E15" s="74"/>
      <c r="F15" s="74"/>
      <c r="G15" s="74"/>
      <c r="H15" s="74"/>
      <c r="I15" s="74"/>
      <c r="J15" s="75" t="s">
        <v>28</v>
      </c>
      <c r="K15" s="8" t="s">
        <v>10</v>
      </c>
      <c r="L15" s="129">
        <f>'Calc_Case 1b'!N21*'Calc_Case 1b'!N31</f>
        <v>8.9429999999999996</v>
      </c>
      <c r="M15" s="129"/>
      <c r="N15" s="129"/>
      <c r="O15" s="22" t="s">
        <v>38</v>
      </c>
      <c r="P15" s="74"/>
      <c r="Q15" s="75"/>
      <c r="R15" s="14" t="s">
        <v>17</v>
      </c>
      <c r="S15" s="14"/>
      <c r="T15" s="74"/>
      <c r="U15" s="74"/>
      <c r="V15" s="74"/>
      <c r="W15" s="74"/>
      <c r="X15" s="74"/>
      <c r="Y15" s="75" t="s">
        <v>28</v>
      </c>
      <c r="Z15" s="8" t="s">
        <v>10</v>
      </c>
      <c r="AA15" s="129">
        <v>0</v>
      </c>
      <c r="AB15" s="129"/>
      <c r="AC15" s="129"/>
      <c r="AD15" s="22" t="s">
        <v>38</v>
      </c>
      <c r="AE15" s="74"/>
      <c r="AG15" s="14" t="s">
        <v>17</v>
      </c>
      <c r="AH15" s="14"/>
      <c r="AI15" s="74"/>
      <c r="AJ15" s="74"/>
      <c r="AK15" s="74"/>
      <c r="AL15" s="74"/>
      <c r="AM15" s="74"/>
      <c r="AN15" s="75" t="s">
        <v>28</v>
      </c>
      <c r="AO15" s="8" t="s">
        <v>10</v>
      </c>
      <c r="AP15" s="123">
        <f>L15</f>
        <v>8.9429999999999996</v>
      </c>
      <c r="AQ15" s="123"/>
      <c r="AR15" s="123"/>
      <c r="AS15" s="22" t="s">
        <v>38</v>
      </c>
      <c r="AT15" s="74"/>
      <c r="AU15" s="11"/>
    </row>
    <row r="16" spans="2:47">
      <c r="B16" s="25"/>
      <c r="C16" s="14"/>
      <c r="D16" s="14"/>
      <c r="E16" s="74"/>
      <c r="F16" s="74"/>
      <c r="G16" s="74"/>
      <c r="H16" s="74"/>
      <c r="I16" s="74"/>
      <c r="K16" s="8" t="s">
        <v>10</v>
      </c>
      <c r="L16" s="126">
        <f>L15/3600</f>
        <v>2.4841666666666666E-3</v>
      </c>
      <c r="M16" s="126"/>
      <c r="N16" s="126"/>
      <c r="O16" s="22" t="s">
        <v>39</v>
      </c>
      <c r="P16" s="14"/>
      <c r="Q16" s="75"/>
      <c r="R16" s="60"/>
      <c r="S16" s="59"/>
      <c r="T16" s="59"/>
      <c r="U16" s="59"/>
      <c r="V16" s="59"/>
      <c r="W16" s="14"/>
      <c r="X16" s="61"/>
      <c r="Y16" s="61"/>
      <c r="Z16" s="8" t="s">
        <v>10</v>
      </c>
      <c r="AA16" s="126">
        <f>AA15/3600</f>
        <v>0</v>
      </c>
      <c r="AB16" s="126"/>
      <c r="AC16" s="126"/>
      <c r="AD16" s="22" t="s">
        <v>39</v>
      </c>
      <c r="AE16" s="14"/>
      <c r="AG16" s="60"/>
      <c r="AH16" s="59"/>
      <c r="AI16" s="59"/>
      <c r="AJ16" s="59"/>
      <c r="AK16" s="59"/>
      <c r="AL16" s="14"/>
      <c r="AM16" s="61"/>
      <c r="AN16" s="61"/>
      <c r="AO16" s="8" t="s">
        <v>10</v>
      </c>
      <c r="AP16" s="126">
        <f>AP15/3600</f>
        <v>2.4841666666666666E-3</v>
      </c>
      <c r="AQ16" s="126"/>
      <c r="AR16" s="126"/>
      <c r="AS16" s="22" t="s">
        <v>39</v>
      </c>
      <c r="AT16" s="14"/>
      <c r="AU16" s="11"/>
    </row>
    <row r="17" spans="2:47">
      <c r="B17" s="25"/>
      <c r="P17" s="6"/>
      <c r="Q17" s="75"/>
      <c r="R17" s="75"/>
      <c r="AE17" s="6"/>
      <c r="AT17" s="6"/>
      <c r="AU17" s="11"/>
    </row>
    <row r="18" spans="2:47" ht="18">
      <c r="B18" s="25"/>
      <c r="C18" s="69" t="s">
        <v>90</v>
      </c>
      <c r="D18" s="58"/>
      <c r="E18" s="14"/>
      <c r="F18" s="14"/>
      <c r="G18" s="59"/>
      <c r="H18" s="59"/>
      <c r="I18" s="59"/>
      <c r="J18" s="75" t="s">
        <v>26</v>
      </c>
      <c r="K18" s="8" t="s">
        <v>10</v>
      </c>
      <c r="L18" s="129">
        <f>'Calc_Case 1b'!X13*'Calc_Case 1b'!N30</f>
        <v>485916.6</v>
      </c>
      <c r="M18" s="129"/>
      <c r="N18" s="129"/>
      <c r="O18" s="22" t="s">
        <v>11</v>
      </c>
      <c r="P18" s="22"/>
      <c r="Q18" s="75"/>
      <c r="R18" s="69" t="s">
        <v>90</v>
      </c>
      <c r="S18" s="58"/>
      <c r="T18" s="14"/>
      <c r="U18" s="14"/>
      <c r="V18" s="59"/>
      <c r="W18" s="59"/>
      <c r="X18" s="59"/>
      <c r="Y18" s="75" t="s">
        <v>26</v>
      </c>
      <c r="Z18" s="8" t="s">
        <v>10</v>
      </c>
      <c r="AA18" s="123">
        <f>L18</f>
        <v>485916.6</v>
      </c>
      <c r="AB18" s="123"/>
      <c r="AC18" s="123"/>
      <c r="AD18" s="22" t="s">
        <v>11</v>
      </c>
      <c r="AE18" s="22"/>
      <c r="AG18" s="69" t="s">
        <v>90</v>
      </c>
      <c r="AH18" s="58"/>
      <c r="AI18" s="14"/>
      <c r="AJ18" s="14"/>
      <c r="AK18" s="59"/>
      <c r="AL18" s="59"/>
      <c r="AM18" s="59"/>
      <c r="AN18" s="75" t="s">
        <v>26</v>
      </c>
      <c r="AO18" s="8" t="s">
        <v>10</v>
      </c>
      <c r="AP18" s="129">
        <v>0</v>
      </c>
      <c r="AQ18" s="129"/>
      <c r="AR18" s="129"/>
      <c r="AS18" s="22" t="s">
        <v>11</v>
      </c>
      <c r="AT18" s="22"/>
      <c r="AU18" s="11"/>
    </row>
    <row r="19" spans="2:47">
      <c r="B19" s="25"/>
      <c r="C19" s="60"/>
      <c r="D19" s="59"/>
      <c r="E19" s="59"/>
      <c r="F19" s="59"/>
      <c r="G19" s="59"/>
      <c r="H19" s="14"/>
      <c r="I19" s="61"/>
      <c r="J19" s="61"/>
      <c r="K19" s="8" t="s">
        <v>10</v>
      </c>
      <c r="L19" s="126">
        <f>L18/3600</f>
        <v>134.97683333333333</v>
      </c>
      <c r="M19" s="126"/>
      <c r="N19" s="126"/>
      <c r="O19" s="22" t="s">
        <v>84</v>
      </c>
      <c r="P19" s="14"/>
      <c r="Q19" s="75"/>
      <c r="R19" s="60"/>
      <c r="S19" s="59"/>
      <c r="T19" s="59"/>
      <c r="U19" s="59"/>
      <c r="V19" s="59"/>
      <c r="W19" s="14"/>
      <c r="X19" s="61"/>
      <c r="Y19" s="61"/>
      <c r="Z19" s="8" t="s">
        <v>10</v>
      </c>
      <c r="AA19" s="126">
        <f>AA18/3600</f>
        <v>134.97683333333333</v>
      </c>
      <c r="AB19" s="126"/>
      <c r="AC19" s="126"/>
      <c r="AD19" s="22" t="s">
        <v>84</v>
      </c>
      <c r="AE19" s="14"/>
      <c r="AG19" s="60"/>
      <c r="AH19" s="59"/>
      <c r="AI19" s="59"/>
      <c r="AJ19" s="59"/>
      <c r="AK19" s="59"/>
      <c r="AL19" s="14"/>
      <c r="AM19" s="61"/>
      <c r="AN19" s="61"/>
      <c r="AO19" s="8" t="s">
        <v>10</v>
      </c>
      <c r="AP19" s="126">
        <f>AP18/3600</f>
        <v>0</v>
      </c>
      <c r="AQ19" s="126"/>
      <c r="AR19" s="126"/>
      <c r="AS19" s="22" t="s">
        <v>84</v>
      </c>
      <c r="AT19" s="14"/>
      <c r="AU19" s="11"/>
    </row>
    <row r="20" spans="2:47" ht="18">
      <c r="B20" s="25"/>
      <c r="C20" s="6" t="s">
        <v>22</v>
      </c>
      <c r="J20" s="75" t="s">
        <v>29</v>
      </c>
      <c r="K20" s="75" t="s">
        <v>10</v>
      </c>
      <c r="L20" s="129">
        <f>'Calc_Case 1b'!N23*'Calc_Case 1b'!N30</f>
        <v>13132.881081081081</v>
      </c>
      <c r="M20" s="129"/>
      <c r="N20" s="129"/>
      <c r="O20" s="22" t="s">
        <v>38</v>
      </c>
      <c r="P20" s="6"/>
      <c r="Q20" s="75"/>
      <c r="R20" s="6" t="s">
        <v>22</v>
      </c>
      <c r="Y20" s="75" t="s">
        <v>29</v>
      </c>
      <c r="Z20" s="75" t="s">
        <v>10</v>
      </c>
      <c r="AA20" s="123">
        <f>L20</f>
        <v>13132.881081081081</v>
      </c>
      <c r="AB20" s="123"/>
      <c r="AC20" s="123"/>
      <c r="AD20" s="22" t="s">
        <v>38</v>
      </c>
      <c r="AE20" s="6"/>
      <c r="AG20" s="6" t="s">
        <v>22</v>
      </c>
      <c r="AN20" s="75" t="s">
        <v>29</v>
      </c>
      <c r="AO20" s="75" t="s">
        <v>10</v>
      </c>
      <c r="AP20" s="129">
        <v>0</v>
      </c>
      <c r="AQ20" s="129"/>
      <c r="AR20" s="129"/>
      <c r="AS20" s="22" t="s">
        <v>38</v>
      </c>
      <c r="AT20" s="6"/>
      <c r="AU20" s="11"/>
    </row>
    <row r="21" spans="2:47">
      <c r="B21" s="25"/>
      <c r="K21" s="8" t="s">
        <v>10</v>
      </c>
      <c r="L21" s="126">
        <f>L20/3600</f>
        <v>3.6480225225225227</v>
      </c>
      <c r="M21" s="126"/>
      <c r="N21" s="126"/>
      <c r="O21" s="22" t="s">
        <v>39</v>
      </c>
      <c r="P21" s="14"/>
      <c r="Q21" s="75"/>
      <c r="R21" s="60"/>
      <c r="S21" s="59"/>
      <c r="T21" s="59"/>
      <c r="U21" s="59"/>
      <c r="V21" s="59"/>
      <c r="W21" s="14"/>
      <c r="X21" s="61"/>
      <c r="Y21" s="61"/>
      <c r="Z21" s="8" t="s">
        <v>10</v>
      </c>
      <c r="AA21" s="126">
        <f>AA20/3600</f>
        <v>3.6480225225225227</v>
      </c>
      <c r="AB21" s="126"/>
      <c r="AC21" s="126"/>
      <c r="AD21" s="22" t="s">
        <v>39</v>
      </c>
      <c r="AE21" s="14"/>
      <c r="AG21" s="60"/>
      <c r="AH21" s="59"/>
      <c r="AI21" s="59"/>
      <c r="AJ21" s="59"/>
      <c r="AK21" s="59"/>
      <c r="AL21" s="14"/>
      <c r="AM21" s="61"/>
      <c r="AN21" s="61"/>
      <c r="AO21" s="8" t="s">
        <v>10</v>
      </c>
      <c r="AP21" s="126">
        <f>AP20/3600</f>
        <v>0</v>
      </c>
      <c r="AQ21" s="126"/>
      <c r="AR21" s="126"/>
      <c r="AS21" s="22" t="s">
        <v>39</v>
      </c>
      <c r="AT21" s="14"/>
      <c r="AU21" s="11"/>
    </row>
    <row r="22" spans="2:47">
      <c r="B22" s="25"/>
      <c r="R22" s="14"/>
      <c r="S22" s="14"/>
      <c r="T22" s="14"/>
      <c r="U22" s="14"/>
      <c r="V22" s="62"/>
      <c r="W22" s="14"/>
      <c r="X22" s="61"/>
      <c r="Y22" s="61"/>
      <c r="Z22" s="61"/>
      <c r="AA22" s="14"/>
      <c r="AB22" s="14"/>
      <c r="AC22" s="1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11"/>
    </row>
    <row r="23" spans="2:47">
      <c r="B23" s="25"/>
      <c r="R23" s="14"/>
      <c r="S23" s="14"/>
      <c r="T23" s="14"/>
      <c r="U23" s="14"/>
      <c r="V23" s="62"/>
      <c r="W23" s="14"/>
      <c r="X23" s="61"/>
      <c r="Y23" s="61"/>
      <c r="Z23" s="61"/>
      <c r="AA23" s="14"/>
      <c r="AB23" s="14"/>
      <c r="AC23" s="1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11"/>
    </row>
    <row r="24" spans="2:47">
      <c r="B24" s="25"/>
      <c r="R24" s="14"/>
      <c r="S24" s="14"/>
      <c r="T24" s="14"/>
      <c r="U24" s="14"/>
      <c r="V24" s="62"/>
      <c r="W24" s="14"/>
      <c r="X24" s="61"/>
      <c r="Y24" s="61"/>
      <c r="Z24" s="61"/>
      <c r="AA24" s="14"/>
      <c r="AB24" s="14"/>
      <c r="AC24" s="1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11"/>
    </row>
    <row r="25" spans="2:47">
      <c r="B25" s="25"/>
      <c r="C25" s="14"/>
      <c r="D25" s="14"/>
      <c r="E25" s="14"/>
      <c r="F25" s="14"/>
      <c r="G25" s="62"/>
      <c r="H25" s="14"/>
      <c r="I25" s="63"/>
      <c r="J25" s="63"/>
      <c r="K25" s="63"/>
      <c r="L25" s="14"/>
      <c r="M25" s="14"/>
      <c r="N25" s="14"/>
      <c r="O25" s="74"/>
      <c r="P25" s="74"/>
      <c r="Q25" s="14"/>
      <c r="R25" s="14"/>
      <c r="S25" s="14"/>
      <c r="T25" s="14"/>
      <c r="U25" s="14"/>
      <c r="V25" s="62"/>
      <c r="W25" s="14"/>
      <c r="X25" s="14"/>
      <c r="Y25" s="14"/>
      <c r="Z25" s="14"/>
      <c r="AA25" s="14"/>
      <c r="AB25" s="14"/>
      <c r="AC25" s="1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11"/>
    </row>
    <row r="26" spans="2:47">
      <c r="B26" s="21" t="s">
        <v>92</v>
      </c>
      <c r="C26" s="14"/>
      <c r="D26" s="14"/>
      <c r="E26" s="14"/>
      <c r="F26" s="14"/>
      <c r="G26" s="59"/>
      <c r="H26" s="14"/>
      <c r="I26" s="61"/>
      <c r="J26" s="61"/>
      <c r="K26" s="61"/>
      <c r="L26" s="14"/>
      <c r="M26" s="14"/>
      <c r="N26" s="14"/>
      <c r="O26" s="74"/>
      <c r="P26" s="74"/>
      <c r="Q26" s="14"/>
      <c r="R26" s="14"/>
      <c r="S26" s="14"/>
      <c r="T26" s="14"/>
      <c r="U26" s="14"/>
      <c r="V26" s="59"/>
      <c r="W26" s="14"/>
      <c r="X26" s="61"/>
      <c r="Y26" s="61"/>
      <c r="Z26" s="61"/>
      <c r="AA26" s="14"/>
      <c r="AB26" s="14"/>
      <c r="AC26" s="1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11"/>
    </row>
    <row r="27" spans="2:47">
      <c r="B27" s="27"/>
      <c r="C27" s="76" t="s">
        <v>93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74"/>
      <c r="P27" s="74"/>
      <c r="Q27" s="14"/>
      <c r="R27" s="14"/>
      <c r="S27" s="14"/>
      <c r="T27" s="14"/>
      <c r="U27" s="14"/>
      <c r="V27" s="14"/>
      <c r="W27" s="14"/>
      <c r="X27" s="14"/>
      <c r="Y27" s="14"/>
      <c r="Z27" s="76" t="s">
        <v>108</v>
      </c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74"/>
      <c r="AM27" s="74"/>
      <c r="AN27" s="14"/>
      <c r="AO27" s="14"/>
      <c r="AP27" s="14"/>
      <c r="AQ27" s="74"/>
      <c r="AR27" s="74"/>
      <c r="AS27" s="74"/>
      <c r="AT27" s="74"/>
      <c r="AU27" s="11"/>
    </row>
    <row r="28" spans="2:47">
      <c r="B28" s="26"/>
      <c r="C28" s="14" t="s">
        <v>97</v>
      </c>
      <c r="D28" s="74"/>
      <c r="E28" s="74"/>
      <c r="F28" s="74"/>
      <c r="G28" s="74"/>
      <c r="H28" s="74"/>
      <c r="I28" s="74"/>
      <c r="J28" s="59"/>
      <c r="K28" s="145">
        <f>(L14+L19)/(L16+L21)</f>
        <v>37.433818202467599</v>
      </c>
      <c r="L28" s="145"/>
      <c r="M28" s="145"/>
      <c r="N28" s="145"/>
      <c r="O28" s="145"/>
      <c r="P28" s="145"/>
      <c r="Q28" s="145"/>
      <c r="R28" s="145"/>
      <c r="S28" s="145"/>
      <c r="T28" s="14" t="s">
        <v>98</v>
      </c>
      <c r="U28" s="74"/>
      <c r="V28" s="74"/>
      <c r="W28" s="74"/>
      <c r="X28" s="74"/>
      <c r="Y28" s="74"/>
      <c r="Z28" s="14" t="s">
        <v>97</v>
      </c>
      <c r="AA28" s="74"/>
      <c r="AB28" s="74"/>
      <c r="AC28" s="74"/>
      <c r="AD28" s="74"/>
      <c r="AE28" s="74"/>
      <c r="AF28" s="74"/>
      <c r="AG28" s="59"/>
      <c r="AH28" s="145">
        <f>(AA14+AA19)/(AA16+AA21)</f>
        <v>37</v>
      </c>
      <c r="AI28" s="145"/>
      <c r="AJ28" s="145"/>
      <c r="AK28" s="145"/>
      <c r="AL28" s="145"/>
      <c r="AM28" s="145"/>
      <c r="AN28" s="145"/>
      <c r="AO28" s="145"/>
      <c r="AP28" s="145"/>
      <c r="AQ28" s="14" t="s">
        <v>98</v>
      </c>
      <c r="AR28" s="74"/>
      <c r="AS28" s="74"/>
      <c r="AT28" s="74"/>
      <c r="AU28" s="11"/>
    </row>
    <row r="29" spans="2:47">
      <c r="B29" s="21"/>
      <c r="C29" s="14" t="s">
        <v>94</v>
      </c>
      <c r="D29" s="14"/>
      <c r="E29" s="14"/>
      <c r="F29" s="14"/>
      <c r="G29" s="14"/>
      <c r="H29" s="14"/>
      <c r="I29" s="14"/>
      <c r="J29" s="70" t="s">
        <v>105</v>
      </c>
      <c r="K29" s="154">
        <f>(20*25.4)/1000</f>
        <v>0.50800000000000001</v>
      </c>
      <c r="L29" s="155"/>
      <c r="M29" s="156"/>
      <c r="N29" s="154">
        <f>(22*25.4)/1000</f>
        <v>0.55879999999999996</v>
      </c>
      <c r="O29" s="155"/>
      <c r="P29" s="156"/>
      <c r="Q29" s="154">
        <f>(24*25.4)/1000</f>
        <v>0.60959999999999992</v>
      </c>
      <c r="R29" s="155"/>
      <c r="S29" s="156"/>
      <c r="T29" s="74" t="s">
        <v>50</v>
      </c>
      <c r="U29" s="74"/>
      <c r="V29" s="74"/>
      <c r="W29" s="74"/>
      <c r="X29" s="74"/>
      <c r="Y29" s="74"/>
      <c r="Z29" s="14" t="s">
        <v>94</v>
      </c>
      <c r="AA29" s="14"/>
      <c r="AB29" s="14"/>
      <c r="AC29" s="14"/>
      <c r="AD29" s="14"/>
      <c r="AE29" s="14"/>
      <c r="AF29" s="14"/>
      <c r="AG29" s="70" t="s">
        <v>105</v>
      </c>
      <c r="AH29" s="154">
        <f>(24*25.4)/1000</f>
        <v>0.60959999999999992</v>
      </c>
      <c r="AI29" s="155"/>
      <c r="AJ29" s="156"/>
      <c r="AK29" s="154">
        <f>(26*25.4)/1000</f>
        <v>0.66039999999999999</v>
      </c>
      <c r="AL29" s="155"/>
      <c r="AM29" s="156"/>
      <c r="AN29" s="154">
        <f>(28*25.4)/1000</f>
        <v>0.71119999999999994</v>
      </c>
      <c r="AO29" s="155"/>
      <c r="AP29" s="156"/>
      <c r="AQ29" s="74" t="s">
        <v>50</v>
      </c>
      <c r="AR29" s="74"/>
      <c r="AS29" s="74"/>
      <c r="AT29" s="74"/>
      <c r="AU29" s="11"/>
    </row>
    <row r="30" spans="2:47">
      <c r="B30" s="24"/>
      <c r="C30" s="14" t="s">
        <v>95</v>
      </c>
      <c r="D30" s="74"/>
      <c r="E30" s="74"/>
      <c r="F30" s="74"/>
      <c r="G30" s="74"/>
      <c r="H30" s="74"/>
      <c r="I30" s="74"/>
      <c r="J30" s="70" t="s">
        <v>104</v>
      </c>
      <c r="K30" s="148" t="s">
        <v>137</v>
      </c>
      <c r="L30" s="149"/>
      <c r="M30" s="150"/>
      <c r="N30" s="148" t="s">
        <v>137</v>
      </c>
      <c r="O30" s="149"/>
      <c r="P30" s="150"/>
      <c r="Q30" s="148" t="s">
        <v>137</v>
      </c>
      <c r="R30" s="149"/>
      <c r="S30" s="150"/>
      <c r="T30" s="74"/>
      <c r="U30" s="74"/>
      <c r="V30" s="57"/>
      <c r="W30" s="74"/>
      <c r="X30" s="74"/>
      <c r="Y30" s="74"/>
      <c r="Z30" s="14" t="s">
        <v>95</v>
      </c>
      <c r="AA30" s="74"/>
      <c r="AB30" s="74"/>
      <c r="AC30" s="74"/>
      <c r="AD30" s="74"/>
      <c r="AE30" s="74"/>
      <c r="AF30" s="74"/>
      <c r="AG30" s="70" t="s">
        <v>104</v>
      </c>
      <c r="AH30" s="148" t="s">
        <v>137</v>
      </c>
      <c r="AI30" s="149"/>
      <c r="AJ30" s="150"/>
      <c r="AK30" s="148" t="s">
        <v>137</v>
      </c>
      <c r="AL30" s="149"/>
      <c r="AM30" s="150"/>
      <c r="AN30" s="148" t="s">
        <v>137</v>
      </c>
      <c r="AO30" s="149"/>
      <c r="AP30" s="150"/>
      <c r="AQ30" s="74"/>
      <c r="AR30" s="74"/>
      <c r="AS30" s="74"/>
      <c r="AT30" s="74"/>
      <c r="AU30" s="11"/>
    </row>
    <row r="31" spans="2:47">
      <c r="B31" s="24"/>
      <c r="C31" s="14" t="s">
        <v>96</v>
      </c>
      <c r="D31" s="74"/>
      <c r="E31" s="74"/>
      <c r="F31" s="74"/>
      <c r="G31" s="74"/>
      <c r="H31" s="74"/>
      <c r="I31" s="74"/>
      <c r="J31" s="71" t="s">
        <v>103</v>
      </c>
      <c r="K31" s="144">
        <f>(19.25*25.4)/1000</f>
        <v>0.48895</v>
      </c>
      <c r="L31" s="144"/>
      <c r="M31" s="144"/>
      <c r="N31" s="144">
        <f>(21.25*25.4)/1000</f>
        <v>0.53974999999999995</v>
      </c>
      <c r="O31" s="144"/>
      <c r="P31" s="144"/>
      <c r="Q31" s="144">
        <f>(23.25*25.4)/1000</f>
        <v>0.59054999999999991</v>
      </c>
      <c r="R31" s="144"/>
      <c r="S31" s="144"/>
      <c r="T31" s="74" t="s">
        <v>50</v>
      </c>
      <c r="U31" s="74"/>
      <c r="V31" s="14"/>
      <c r="W31" s="74"/>
      <c r="X31" s="74"/>
      <c r="Y31" s="74"/>
      <c r="Z31" s="14" t="s">
        <v>96</v>
      </c>
      <c r="AA31" s="74"/>
      <c r="AB31" s="74"/>
      <c r="AC31" s="74"/>
      <c r="AD31" s="74"/>
      <c r="AE31" s="74"/>
      <c r="AF31" s="74"/>
      <c r="AG31" s="71" t="s">
        <v>103</v>
      </c>
      <c r="AH31" s="151">
        <f>(23.25*25.4)/1000</f>
        <v>0.59054999999999991</v>
      </c>
      <c r="AI31" s="152"/>
      <c r="AJ31" s="153"/>
      <c r="AK31" s="151">
        <f>(25.25*25.4)/1000</f>
        <v>0.64134999999999986</v>
      </c>
      <c r="AL31" s="152"/>
      <c r="AM31" s="153"/>
      <c r="AN31" s="144">
        <f>(27.25*25.4)/1000</f>
        <v>0.69214999999999993</v>
      </c>
      <c r="AO31" s="144"/>
      <c r="AP31" s="144"/>
      <c r="AQ31" s="74" t="s">
        <v>50</v>
      </c>
      <c r="AR31" s="74"/>
      <c r="AS31" s="74"/>
      <c r="AT31" s="74"/>
      <c r="AU31" s="11"/>
    </row>
    <row r="32" spans="2:47">
      <c r="B32" s="25"/>
      <c r="T32" s="74"/>
      <c r="U32" s="74"/>
      <c r="V32" s="14"/>
      <c r="W32" s="14"/>
      <c r="X32" s="14"/>
      <c r="Y32" s="74"/>
      <c r="Z32" s="74"/>
      <c r="AA32" s="74"/>
      <c r="AB32" s="64"/>
      <c r="AC32" s="64"/>
      <c r="AD32" s="6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11"/>
    </row>
    <row r="33" spans="2:47">
      <c r="B33" s="25"/>
      <c r="C33" s="6" t="s">
        <v>99</v>
      </c>
      <c r="K33" s="147">
        <f>($L$16+$L$21)/(PI()*(K31^2)/4)</f>
        <v>19.441705771571193</v>
      </c>
      <c r="L33" s="147"/>
      <c r="M33" s="147"/>
      <c r="N33" s="147">
        <f>($L$16+$L$21)/(PI()*(N31^2)/4)</f>
        <v>15.954307753584169</v>
      </c>
      <c r="O33" s="147"/>
      <c r="P33" s="147"/>
      <c r="Q33" s="147">
        <f>($L$16+$L$21)/(PI()*(Q31^2)/4)</f>
        <v>13.327537694490186</v>
      </c>
      <c r="R33" s="147"/>
      <c r="S33" s="147"/>
      <c r="T33" s="14" t="s">
        <v>59</v>
      </c>
      <c r="U33" s="74"/>
      <c r="V33" s="14"/>
      <c r="W33" s="14"/>
      <c r="X33" s="14"/>
      <c r="Y33" s="74"/>
      <c r="Z33" s="6" t="s">
        <v>99</v>
      </c>
      <c r="AH33" s="147">
        <f>($AA$16+$AA$21)/(PI()*(AH31^2)/4)</f>
        <v>13.318468316535766</v>
      </c>
      <c r="AI33" s="147"/>
      <c r="AJ33" s="147"/>
      <c r="AK33" s="147">
        <f>($AA$16+$AA$21)/(PI()*(AK31^2)/4)</f>
        <v>11.292170617558854</v>
      </c>
      <c r="AL33" s="147"/>
      <c r="AM33" s="147"/>
      <c r="AN33" s="147">
        <f>($AA$16+$AA$21)/(PI()*(AN31^2)/4)</f>
        <v>9.6954324105477525</v>
      </c>
      <c r="AO33" s="147"/>
      <c r="AP33" s="147"/>
      <c r="AQ33" s="14" t="s">
        <v>59</v>
      </c>
      <c r="AR33" s="74"/>
      <c r="AS33" s="74"/>
      <c r="AT33" s="74"/>
      <c r="AU33" s="11"/>
    </row>
    <row r="34" spans="2:47">
      <c r="B34" s="27"/>
      <c r="T34" s="74"/>
      <c r="U34" s="74"/>
      <c r="V34" s="14"/>
      <c r="W34" s="14"/>
      <c r="X34" s="14"/>
      <c r="Y34" s="74"/>
      <c r="Z34" s="74"/>
      <c r="AA34" s="74"/>
      <c r="AB34" s="14"/>
      <c r="AC34" s="14"/>
      <c r="AD34" s="1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1"/>
    </row>
    <row r="35" spans="2:47">
      <c r="B35" s="24"/>
      <c r="C35" s="14" t="s">
        <v>100</v>
      </c>
      <c r="D35" s="14"/>
      <c r="E35" s="14"/>
      <c r="F35" s="14"/>
      <c r="G35" s="14"/>
      <c r="H35" s="14"/>
      <c r="I35" s="14"/>
      <c r="J35" s="14"/>
      <c r="K35" s="147">
        <f>$K$28*(K33^2)</f>
        <v>14149.231733307219</v>
      </c>
      <c r="L35" s="147"/>
      <c r="M35" s="147"/>
      <c r="N35" s="147">
        <f t="shared" ref="N35" si="0">$K$28*(N33^2)</f>
        <v>9528.4016856014641</v>
      </c>
      <c r="O35" s="147"/>
      <c r="P35" s="147"/>
      <c r="Q35" s="147">
        <f t="shared" ref="Q35" si="1">$K$28*(Q33^2)</f>
        <v>6649.11686073071</v>
      </c>
      <c r="R35" s="147"/>
      <c r="S35" s="147"/>
      <c r="T35" s="14" t="s">
        <v>83</v>
      </c>
      <c r="U35" s="74"/>
      <c r="V35" s="14"/>
      <c r="W35" s="14"/>
      <c r="X35" s="14"/>
      <c r="Y35" s="74"/>
      <c r="Z35" s="14" t="s">
        <v>100</v>
      </c>
      <c r="AH35" s="147">
        <f>$AH$28*(AH33^2)</f>
        <v>6563.1191370469805</v>
      </c>
      <c r="AI35" s="147"/>
      <c r="AJ35" s="147"/>
      <c r="AK35" s="147">
        <f t="shared" ref="AK35" si="2">$AH$28*(AK33^2)</f>
        <v>4717.9853384742019</v>
      </c>
      <c r="AL35" s="147"/>
      <c r="AM35" s="147"/>
      <c r="AN35" s="147">
        <f t="shared" ref="AN35" si="3">$AH$28*(AN33^2)</f>
        <v>3478.0521562174927</v>
      </c>
      <c r="AO35" s="147"/>
      <c r="AP35" s="147"/>
      <c r="AQ35" s="14" t="s">
        <v>83</v>
      </c>
      <c r="AR35" s="74"/>
      <c r="AS35" s="74"/>
      <c r="AT35" s="74"/>
      <c r="AU35" s="11"/>
    </row>
    <row r="36" spans="2:47">
      <c r="B36" s="24"/>
      <c r="C36" s="58"/>
      <c r="D36" s="14"/>
      <c r="E36" s="14"/>
      <c r="F36" s="14"/>
      <c r="G36" s="14"/>
      <c r="H36" s="14"/>
      <c r="I36" s="14"/>
      <c r="J36" s="14"/>
      <c r="K36" s="59"/>
      <c r="L36" s="14"/>
      <c r="M36" s="61"/>
      <c r="N36" s="74"/>
      <c r="O36" s="74"/>
      <c r="P36" s="74"/>
      <c r="Q36" s="74"/>
      <c r="R36" s="1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11"/>
    </row>
    <row r="37" spans="2:47">
      <c r="B37" s="24"/>
      <c r="C37" s="58"/>
      <c r="D37" s="14"/>
      <c r="E37" s="14"/>
      <c r="F37" s="14"/>
      <c r="G37" s="14"/>
      <c r="H37" s="14"/>
      <c r="I37" s="14"/>
      <c r="J37" s="14"/>
      <c r="K37" s="59"/>
      <c r="L37" s="14"/>
      <c r="M37" s="61"/>
      <c r="N37" s="74"/>
      <c r="O37" s="74"/>
      <c r="P37" s="74"/>
      <c r="Q37" s="74"/>
      <c r="R37" s="1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11"/>
    </row>
    <row r="38" spans="2:47">
      <c r="B38" s="24"/>
      <c r="C38" s="58"/>
      <c r="D38" s="14"/>
      <c r="E38" s="14"/>
      <c r="F38" s="14"/>
      <c r="G38" s="14"/>
      <c r="H38" s="14"/>
      <c r="I38" s="14"/>
      <c r="J38" s="14"/>
      <c r="K38" s="59"/>
      <c r="L38" s="14"/>
      <c r="M38" s="61"/>
      <c r="N38" s="74"/>
      <c r="O38" s="74"/>
      <c r="P38" s="74"/>
      <c r="Q38" s="74"/>
      <c r="R38" s="1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11"/>
    </row>
    <row r="39" spans="2:47">
      <c r="B39" s="24"/>
      <c r="C39" s="58"/>
      <c r="D39" s="14"/>
      <c r="E39" s="14"/>
      <c r="F39" s="14"/>
      <c r="G39" s="14"/>
      <c r="H39" s="14"/>
      <c r="I39" s="14"/>
      <c r="J39" s="14"/>
      <c r="K39" s="59"/>
      <c r="L39" s="14"/>
      <c r="M39" s="61"/>
      <c r="N39" s="74"/>
      <c r="O39" s="74"/>
      <c r="P39" s="74"/>
      <c r="Q39" s="74"/>
      <c r="R39" s="14"/>
      <c r="S39" s="74"/>
      <c r="T39" s="74"/>
      <c r="U39" s="74"/>
      <c r="V39" s="74"/>
      <c r="W39" s="74"/>
      <c r="X39" s="74"/>
      <c r="Y39" s="74"/>
      <c r="Z39" s="76" t="s">
        <v>112</v>
      </c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74"/>
      <c r="AM39" s="74"/>
      <c r="AN39" s="14"/>
      <c r="AO39" s="14"/>
      <c r="AP39" s="14"/>
      <c r="AQ39" s="74"/>
      <c r="AR39" s="74"/>
      <c r="AS39" s="74"/>
      <c r="AT39" s="74"/>
      <c r="AU39" s="11"/>
    </row>
    <row r="40" spans="2:47">
      <c r="B40" s="24"/>
      <c r="C40" s="58"/>
      <c r="D40" s="14"/>
      <c r="E40" s="14"/>
      <c r="F40" s="14"/>
      <c r="G40" s="14"/>
      <c r="H40" s="14"/>
      <c r="I40" s="14"/>
      <c r="J40" s="14"/>
      <c r="K40" s="59"/>
      <c r="L40" s="14"/>
      <c r="M40" s="61"/>
      <c r="N40" s="74"/>
      <c r="O40" s="74"/>
      <c r="P40" s="74"/>
      <c r="Q40" s="74"/>
      <c r="R40" s="14"/>
      <c r="S40" s="74"/>
      <c r="T40" s="74"/>
      <c r="U40" s="74"/>
      <c r="V40" s="74"/>
      <c r="W40" s="74"/>
      <c r="X40" s="74"/>
      <c r="Y40" s="74"/>
      <c r="Z40" s="14" t="s">
        <v>97</v>
      </c>
      <c r="AA40" s="74"/>
      <c r="AB40" s="74"/>
      <c r="AC40" s="74"/>
      <c r="AD40" s="74"/>
      <c r="AE40" s="74"/>
      <c r="AF40" s="74"/>
      <c r="AG40" s="59"/>
      <c r="AH40" s="145">
        <f>(AP14+AP19)/(AP16+AP21)</f>
        <v>674.5</v>
      </c>
      <c r="AI40" s="145"/>
      <c r="AJ40" s="145"/>
      <c r="AK40" s="145"/>
      <c r="AL40" s="145"/>
      <c r="AM40" s="145"/>
      <c r="AN40" s="145"/>
      <c r="AO40" s="145"/>
      <c r="AP40" s="145"/>
      <c r="AQ40" s="14" t="s">
        <v>98</v>
      </c>
      <c r="AR40" s="74"/>
      <c r="AS40" s="74"/>
      <c r="AT40" s="74"/>
      <c r="AU40" s="11"/>
    </row>
    <row r="41" spans="2:47">
      <c r="B41" s="24"/>
      <c r="C41" s="58"/>
      <c r="D41" s="14"/>
      <c r="E41" s="14"/>
      <c r="F41" s="14"/>
      <c r="G41" s="14"/>
      <c r="H41" s="14"/>
      <c r="I41" s="14"/>
      <c r="J41" s="14"/>
      <c r="K41" s="59"/>
      <c r="L41" s="14"/>
      <c r="M41" s="61"/>
      <c r="N41" s="74"/>
      <c r="O41" s="74"/>
      <c r="P41" s="74"/>
      <c r="Q41" s="74"/>
      <c r="R41" s="14"/>
      <c r="S41" s="74"/>
      <c r="T41" s="74"/>
      <c r="U41" s="74"/>
      <c r="V41" s="74"/>
      <c r="W41" s="74"/>
      <c r="X41" s="74"/>
      <c r="Y41" s="74"/>
      <c r="Z41" s="14" t="s">
        <v>94</v>
      </c>
      <c r="AA41" s="14"/>
      <c r="AB41" s="14"/>
      <c r="AC41" s="14"/>
      <c r="AD41" s="14"/>
      <c r="AE41" s="14"/>
      <c r="AF41" s="14"/>
      <c r="AG41" s="70" t="s">
        <v>105</v>
      </c>
      <c r="AH41" s="144">
        <v>6.0299999999999999E-2</v>
      </c>
      <c r="AI41" s="144"/>
      <c r="AJ41" s="144"/>
      <c r="AK41" s="144">
        <f>(3.5*25.4)/1000</f>
        <v>8.8899999999999993E-2</v>
      </c>
      <c r="AL41" s="144"/>
      <c r="AM41" s="144"/>
      <c r="AN41" s="144"/>
      <c r="AO41" s="144"/>
      <c r="AP41" s="144"/>
      <c r="AQ41" s="74" t="s">
        <v>50</v>
      </c>
      <c r="AR41" s="74"/>
      <c r="AS41" s="74"/>
      <c r="AT41" s="74"/>
      <c r="AU41" s="11"/>
    </row>
    <row r="42" spans="2:47">
      <c r="B42" s="24"/>
      <c r="C42" s="58"/>
      <c r="D42" s="14"/>
      <c r="E42" s="14"/>
      <c r="F42" s="14"/>
      <c r="G42" s="14"/>
      <c r="H42" s="14"/>
      <c r="I42" s="14"/>
      <c r="J42" s="14"/>
      <c r="K42" s="59"/>
      <c r="L42" s="14"/>
      <c r="M42" s="61"/>
      <c r="N42" s="74"/>
      <c r="O42" s="74"/>
      <c r="P42" s="74"/>
      <c r="Q42" s="74"/>
      <c r="R42" s="14"/>
      <c r="S42" s="74"/>
      <c r="T42" s="74"/>
      <c r="U42" s="74"/>
      <c r="V42" s="74"/>
      <c r="W42" s="74"/>
      <c r="X42" s="74"/>
      <c r="Y42" s="74"/>
      <c r="Z42" s="14" t="s">
        <v>95</v>
      </c>
      <c r="AA42" s="74"/>
      <c r="AB42" s="74"/>
      <c r="AC42" s="74"/>
      <c r="AD42" s="74"/>
      <c r="AE42" s="74"/>
      <c r="AF42" s="74"/>
      <c r="AG42" s="70" t="s">
        <v>104</v>
      </c>
      <c r="AH42" s="146" t="s">
        <v>164</v>
      </c>
      <c r="AI42" s="146"/>
      <c r="AJ42" s="146"/>
      <c r="AK42" s="146" t="s">
        <v>137</v>
      </c>
      <c r="AL42" s="146"/>
      <c r="AM42" s="146"/>
      <c r="AN42" s="146"/>
      <c r="AO42" s="146"/>
      <c r="AP42" s="146"/>
      <c r="AQ42" s="74"/>
      <c r="AR42" s="74"/>
      <c r="AS42" s="74"/>
      <c r="AT42" s="74"/>
      <c r="AU42" s="11"/>
    </row>
    <row r="43" spans="2:47">
      <c r="B43" s="24"/>
      <c r="C43" s="58"/>
      <c r="D43" s="14"/>
      <c r="E43" s="14"/>
      <c r="F43" s="84"/>
      <c r="G43" s="14"/>
      <c r="H43" s="14"/>
      <c r="I43" s="14"/>
      <c r="J43" s="14"/>
      <c r="K43" s="59"/>
      <c r="L43" s="14"/>
      <c r="M43" s="61"/>
      <c r="N43" s="74"/>
      <c r="O43" s="74"/>
      <c r="P43" s="74"/>
      <c r="Q43" s="74"/>
      <c r="R43" s="14"/>
      <c r="S43" s="74"/>
      <c r="T43" s="74"/>
      <c r="U43" s="74"/>
      <c r="V43" s="74"/>
      <c r="W43" s="74"/>
      <c r="X43" s="74"/>
      <c r="Y43" s="74"/>
      <c r="Z43" s="14" t="s">
        <v>96</v>
      </c>
      <c r="AA43" s="74"/>
      <c r="AB43" s="74"/>
      <c r="AC43" s="74"/>
      <c r="AD43" s="74"/>
      <c r="AE43" s="74"/>
      <c r="AF43" s="74"/>
      <c r="AG43" s="71" t="s">
        <v>103</v>
      </c>
      <c r="AH43" s="144">
        <f>(1.939*25.4)/1000</f>
        <v>4.9250599999999999E-2</v>
      </c>
      <c r="AI43" s="144"/>
      <c r="AJ43" s="144"/>
      <c r="AK43" s="144">
        <f>(3.068*25.4)/1000</f>
        <v>7.7927200000000002E-2</v>
      </c>
      <c r="AL43" s="144"/>
      <c r="AM43" s="144"/>
      <c r="AN43" s="144"/>
      <c r="AO43" s="144"/>
      <c r="AP43" s="144"/>
      <c r="AQ43" s="74" t="s">
        <v>50</v>
      </c>
      <c r="AR43" s="74"/>
      <c r="AS43" s="74"/>
      <c r="AT43" s="74"/>
      <c r="AU43" s="11"/>
    </row>
    <row r="44" spans="2:47">
      <c r="B44" s="24"/>
      <c r="C44" s="58"/>
      <c r="D44" s="14"/>
      <c r="E44" s="14"/>
      <c r="F44" s="84"/>
      <c r="G44" s="14"/>
      <c r="H44" s="14"/>
      <c r="I44" s="14"/>
      <c r="J44" s="14"/>
      <c r="K44" s="59"/>
      <c r="L44" s="14"/>
      <c r="M44" s="61"/>
      <c r="N44" s="74"/>
      <c r="O44" s="74"/>
      <c r="P44" s="74"/>
      <c r="Q44" s="74"/>
      <c r="R44" s="14"/>
      <c r="S44" s="74"/>
      <c r="T44" s="74"/>
      <c r="U44" s="74"/>
      <c r="V44" s="74"/>
      <c r="W44" s="74"/>
      <c r="X44" s="74"/>
      <c r="Y44" s="74"/>
      <c r="Z44" s="74"/>
      <c r="AA44" s="74"/>
      <c r="AB44" s="64"/>
      <c r="AC44" s="64"/>
      <c r="AD44" s="6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11"/>
    </row>
    <row r="45" spans="2:47">
      <c r="B45" s="24"/>
      <c r="C45" s="58"/>
      <c r="D45" s="14"/>
      <c r="E45" s="14"/>
      <c r="F45" s="84"/>
      <c r="G45" s="14"/>
      <c r="H45" s="14"/>
      <c r="I45" s="14"/>
      <c r="J45" s="14"/>
      <c r="K45" s="59"/>
      <c r="L45" s="14"/>
      <c r="M45" s="61"/>
      <c r="N45" s="74"/>
      <c r="O45" s="74"/>
      <c r="P45" s="74"/>
      <c r="Q45" s="74"/>
      <c r="R45" s="14"/>
      <c r="S45" s="74"/>
      <c r="T45" s="74"/>
      <c r="U45" s="74"/>
      <c r="V45" s="74"/>
      <c r="W45" s="74"/>
      <c r="X45" s="74"/>
      <c r="Y45" s="74"/>
      <c r="Z45" s="6" t="s">
        <v>99</v>
      </c>
      <c r="AH45" s="145">
        <f>($AP$16+$AP$21)/(PI()*(AH43^2)/4)</f>
        <v>1.3039705926280936</v>
      </c>
      <c r="AI45" s="145"/>
      <c r="AJ45" s="145"/>
      <c r="AK45" s="145">
        <f t="shared" ref="AK45" si="4">($AP$16+$AP$21)/(PI()*(AK43^2)/4)</f>
        <v>0.52085004356769038</v>
      </c>
      <c r="AL45" s="145"/>
      <c r="AM45" s="145"/>
      <c r="AN45" s="145"/>
      <c r="AO45" s="145"/>
      <c r="AP45" s="145"/>
      <c r="AQ45" s="14" t="s">
        <v>59</v>
      </c>
      <c r="AR45" s="74"/>
      <c r="AS45" s="74"/>
      <c r="AT45" s="74"/>
      <c r="AU45" s="11"/>
    </row>
    <row r="46" spans="2:47">
      <c r="B46" s="24"/>
      <c r="C46" s="58"/>
      <c r="D46" s="14"/>
      <c r="E46" s="14"/>
      <c r="F46" s="14"/>
      <c r="G46" s="14"/>
      <c r="H46" s="14"/>
      <c r="I46" s="14"/>
      <c r="J46" s="14"/>
      <c r="K46" s="59"/>
      <c r="L46" s="14"/>
      <c r="M46" s="61"/>
      <c r="N46" s="74"/>
      <c r="O46" s="74"/>
      <c r="P46" s="74"/>
      <c r="Q46" s="74"/>
      <c r="R46" s="14"/>
      <c r="S46" s="74"/>
      <c r="T46" s="74"/>
      <c r="U46" s="74"/>
      <c r="V46" s="74"/>
      <c r="W46" s="74"/>
      <c r="X46" s="74"/>
      <c r="Y46" s="74"/>
      <c r="Z46" s="74"/>
      <c r="AA46" s="74"/>
      <c r="AB46" s="14"/>
      <c r="AC46" s="14"/>
      <c r="AD46" s="1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11"/>
    </row>
    <row r="47" spans="2:47">
      <c r="B47" s="24"/>
      <c r="C47" s="58"/>
      <c r="D47" s="14"/>
      <c r="E47" s="14"/>
      <c r="F47" s="14"/>
      <c r="G47" s="14"/>
      <c r="H47" s="14"/>
      <c r="I47" s="14"/>
      <c r="J47" s="14"/>
      <c r="K47" s="59"/>
      <c r="L47" s="14"/>
      <c r="M47" s="61"/>
      <c r="N47" s="74"/>
      <c r="O47" s="74"/>
      <c r="P47" s="74"/>
      <c r="Q47" s="74"/>
      <c r="R47" s="1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11"/>
    </row>
    <row r="48" spans="2:47">
      <c r="B48" s="21" t="s">
        <v>102</v>
      </c>
      <c r="C48" s="14"/>
      <c r="D48" s="14"/>
      <c r="T48" s="74"/>
      <c r="U48" s="74"/>
      <c r="V48" s="74"/>
      <c r="W48" s="74"/>
      <c r="X48" s="57"/>
      <c r="Y48" s="73"/>
      <c r="Z48" s="73"/>
      <c r="AA48" s="73"/>
      <c r="AB48" s="73"/>
      <c r="AC48" s="73"/>
      <c r="AD48" s="73"/>
      <c r="AE48" s="73"/>
      <c r="AF48" s="73"/>
      <c r="AG48" s="73"/>
      <c r="AH48" s="76"/>
      <c r="AI48" s="73"/>
      <c r="AJ48" s="73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11"/>
    </row>
    <row r="49" spans="2:56">
      <c r="B49" s="24"/>
      <c r="C49" s="143" t="s">
        <v>107</v>
      </c>
      <c r="D49" s="143"/>
      <c r="E49" s="143"/>
      <c r="F49" s="143"/>
      <c r="G49" s="143"/>
      <c r="H49" s="143"/>
      <c r="I49" s="143"/>
      <c r="J49" s="138" t="s">
        <v>103</v>
      </c>
      <c r="K49" s="139">
        <f>K31</f>
        <v>0.48895</v>
      </c>
      <c r="L49" s="139"/>
      <c r="M49" s="139"/>
      <c r="N49" s="74" t="s">
        <v>50</v>
      </c>
      <c r="O49" s="72" t="s">
        <v>106</v>
      </c>
      <c r="Q49" s="142" t="str">
        <f>IF(K35&lt;=1400,"No Inlet Device",IF(K35&lt;2100,"Half open pipe",IF(K35&lt;8000,"Schoepentoeter","CHANGE ID")))</f>
        <v>CHANGE ID</v>
      </c>
      <c r="R49" s="142"/>
      <c r="S49" s="142"/>
      <c r="T49" s="142"/>
      <c r="U49" s="142"/>
      <c r="V49" s="142"/>
      <c r="W49" s="142"/>
      <c r="X49" s="142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11"/>
    </row>
    <row r="50" spans="2:56">
      <c r="B50" s="24"/>
      <c r="C50" s="143"/>
      <c r="D50" s="143"/>
      <c r="E50" s="143"/>
      <c r="F50" s="143"/>
      <c r="G50" s="143"/>
      <c r="H50" s="143"/>
      <c r="I50" s="143"/>
      <c r="J50" s="138"/>
      <c r="K50" s="139">
        <f>N31</f>
        <v>0.53974999999999995</v>
      </c>
      <c r="L50" s="139"/>
      <c r="M50" s="139"/>
      <c r="N50" s="74" t="s">
        <v>50</v>
      </c>
      <c r="O50" s="72" t="s">
        <v>106</v>
      </c>
      <c r="P50" s="64"/>
      <c r="Q50" s="141" t="str">
        <f>IF(N35&lt;=1400,"No Inlet Device",IF(N35&lt;2100,"Half open pipe",IF(N35&lt;8000,"Schoepentoeter","Change ID")))</f>
        <v>Change ID</v>
      </c>
      <c r="R50" s="141"/>
      <c r="S50" s="141"/>
      <c r="T50" s="141"/>
      <c r="U50" s="141"/>
      <c r="V50" s="141"/>
      <c r="W50" s="141"/>
      <c r="X50" s="141"/>
      <c r="Y50" s="14"/>
      <c r="Z50" s="14"/>
      <c r="AA50" s="14"/>
      <c r="AB50" s="14"/>
      <c r="AC50" s="14"/>
      <c r="AD50" s="14"/>
      <c r="AE50" s="74"/>
      <c r="AF50" s="74"/>
      <c r="AG50" s="74"/>
      <c r="AH50" s="1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11"/>
    </row>
    <row r="51" spans="2:56">
      <c r="B51" s="24"/>
      <c r="C51" s="143"/>
      <c r="D51" s="143"/>
      <c r="E51" s="143"/>
      <c r="F51" s="143"/>
      <c r="G51" s="143"/>
      <c r="H51" s="143"/>
      <c r="I51" s="143"/>
      <c r="J51" s="138"/>
      <c r="K51" s="139">
        <f>Q31</f>
        <v>0.59054999999999991</v>
      </c>
      <c r="L51" s="139"/>
      <c r="M51" s="139"/>
      <c r="N51" s="74" t="s">
        <v>50</v>
      </c>
      <c r="O51" s="72" t="s">
        <v>106</v>
      </c>
      <c r="P51" s="74"/>
      <c r="Q51" s="141" t="str">
        <f>IF(Q35&lt;=1400,"No Inlet Device",IF(Q35&lt;2100,"Half open pipe",IF(Q35&lt;8000,"Schoepentoeter","CHANGE ID")))</f>
        <v>Schoepentoeter</v>
      </c>
      <c r="R51" s="141"/>
      <c r="S51" s="141"/>
      <c r="T51" s="141"/>
      <c r="U51" s="141"/>
      <c r="V51" s="141"/>
      <c r="W51" s="141"/>
      <c r="X51" s="141"/>
      <c r="Y51" s="14"/>
      <c r="Z51" s="14"/>
      <c r="AA51" s="14"/>
      <c r="AB51" s="14"/>
      <c r="AC51" s="14"/>
      <c r="AD51" s="14"/>
      <c r="AE51" s="74"/>
      <c r="AF51" s="74"/>
      <c r="AG51" s="74"/>
      <c r="AH51" s="14"/>
      <c r="AI51" s="74"/>
      <c r="AJ51" s="65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11"/>
      <c r="AZ51" s="6"/>
      <c r="BA51" s="6"/>
      <c r="BB51" s="6"/>
      <c r="BC51" s="6"/>
      <c r="BD51" s="6"/>
    </row>
    <row r="52" spans="2:56">
      <c r="B52" s="7"/>
      <c r="C52" s="14"/>
      <c r="D52" s="14"/>
      <c r="E52" s="14"/>
      <c r="F52" s="14"/>
      <c r="G52" s="14"/>
      <c r="H52" s="14"/>
      <c r="I52" s="14"/>
      <c r="J52" s="14"/>
      <c r="K52" s="95"/>
      <c r="L52" s="64"/>
      <c r="M52" s="96"/>
      <c r="N52" s="61"/>
      <c r="O52" s="61"/>
      <c r="P52" s="61"/>
      <c r="Q52" s="74"/>
      <c r="R52" s="14"/>
      <c r="S52" s="74"/>
      <c r="T52" s="74"/>
      <c r="U52" s="74"/>
      <c r="V52" s="74"/>
      <c r="W52" s="74"/>
      <c r="X52" s="14"/>
      <c r="Y52" s="14"/>
      <c r="Z52" s="14"/>
      <c r="AA52" s="14"/>
      <c r="AB52" s="14"/>
      <c r="AC52" s="14"/>
      <c r="AD52" s="14"/>
      <c r="AE52" s="74"/>
      <c r="AF52" s="74"/>
      <c r="AG52" s="74"/>
      <c r="AH52" s="14"/>
      <c r="AI52" s="74"/>
      <c r="AJ52" s="65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11"/>
    </row>
    <row r="53" spans="2:56">
      <c r="B53" s="7"/>
      <c r="C53" s="14"/>
      <c r="D53" s="74"/>
      <c r="E53" s="74"/>
      <c r="F53" s="66"/>
      <c r="G53" s="14"/>
      <c r="H53" s="14"/>
      <c r="I53" s="74"/>
      <c r="J53" s="74"/>
      <c r="K53" s="95"/>
      <c r="L53" s="96"/>
      <c r="M53" s="96"/>
      <c r="N53" s="67"/>
      <c r="O53" s="67"/>
      <c r="P53" s="67"/>
      <c r="Q53" s="14"/>
      <c r="R53" s="14"/>
      <c r="S53" s="74"/>
      <c r="T53" s="74"/>
      <c r="U53" s="74"/>
      <c r="V53" s="74"/>
      <c r="W53" s="74"/>
      <c r="X53" s="14"/>
      <c r="Y53" s="14"/>
      <c r="Z53" s="14"/>
      <c r="AA53" s="14"/>
      <c r="AB53" s="14"/>
      <c r="AC53" s="14"/>
      <c r="AD53" s="14"/>
      <c r="AE53" s="74"/>
      <c r="AF53" s="74"/>
      <c r="AG53" s="74"/>
      <c r="AH53" s="14"/>
      <c r="AI53" s="74"/>
      <c r="AJ53" s="65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11"/>
    </row>
    <row r="54" spans="2:56">
      <c r="B54" s="7"/>
      <c r="C54" s="137" t="s">
        <v>109</v>
      </c>
      <c r="D54" s="137"/>
      <c r="E54" s="137"/>
      <c r="F54" s="137"/>
      <c r="G54" s="137"/>
      <c r="H54" s="137"/>
      <c r="I54" s="137"/>
      <c r="J54" s="138" t="s">
        <v>103</v>
      </c>
      <c r="K54" s="139">
        <f>AH31</f>
        <v>0.59054999999999991</v>
      </c>
      <c r="L54" s="139"/>
      <c r="M54" s="139"/>
      <c r="N54" s="74" t="s">
        <v>50</v>
      </c>
      <c r="O54" s="72" t="s">
        <v>106</v>
      </c>
      <c r="Q54" s="140" t="str">
        <f>IF(AH35&lt;=4500,"OK","NOT OK")</f>
        <v>NOT OK</v>
      </c>
      <c r="R54" s="140"/>
      <c r="S54" s="140"/>
      <c r="T54" s="140"/>
      <c r="U54" s="140"/>
      <c r="V54" s="140"/>
      <c r="W54" s="140"/>
      <c r="X54" s="140"/>
      <c r="Y54" s="14"/>
      <c r="Z54" s="14"/>
      <c r="AA54" s="14"/>
      <c r="AB54" s="14"/>
      <c r="AC54" s="14"/>
      <c r="AD54" s="14"/>
      <c r="AE54" s="74"/>
      <c r="AF54" s="74"/>
      <c r="AG54" s="74"/>
      <c r="AH54" s="74"/>
      <c r="AI54" s="74"/>
      <c r="AJ54" s="68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11"/>
    </row>
    <row r="55" spans="2:56">
      <c r="B55" s="7"/>
      <c r="C55" s="137"/>
      <c r="D55" s="137"/>
      <c r="E55" s="137"/>
      <c r="F55" s="137"/>
      <c r="G55" s="137"/>
      <c r="H55" s="137"/>
      <c r="I55" s="137"/>
      <c r="J55" s="138"/>
      <c r="K55" s="139">
        <f>AK31</f>
        <v>0.64134999999999986</v>
      </c>
      <c r="L55" s="139"/>
      <c r="M55" s="139"/>
      <c r="N55" s="74" t="s">
        <v>50</v>
      </c>
      <c r="O55" s="72" t="s">
        <v>106</v>
      </c>
      <c r="P55" s="64"/>
      <c r="Q55" s="141" t="str">
        <f>IF(AK35&lt;=4500,"OK","NOT OK")</f>
        <v>NOT OK</v>
      </c>
      <c r="R55" s="141"/>
      <c r="S55" s="141"/>
      <c r="T55" s="141"/>
      <c r="U55" s="141"/>
      <c r="V55" s="141"/>
      <c r="W55" s="141"/>
      <c r="X55" s="141"/>
      <c r="Y55" s="14"/>
      <c r="Z55" s="14"/>
      <c r="AA55" s="14"/>
      <c r="AB55" s="14"/>
      <c r="AC55" s="14"/>
      <c r="AD55" s="14"/>
      <c r="AE55" s="74"/>
      <c r="AF55" s="74"/>
      <c r="AG55" s="74"/>
      <c r="AH55" s="14"/>
      <c r="AI55" s="74"/>
      <c r="AJ55" s="65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11"/>
    </row>
    <row r="56" spans="2:56">
      <c r="B56" s="7"/>
      <c r="C56" s="137"/>
      <c r="D56" s="137"/>
      <c r="E56" s="137"/>
      <c r="F56" s="137"/>
      <c r="G56" s="137"/>
      <c r="H56" s="137"/>
      <c r="I56" s="137"/>
      <c r="J56" s="138"/>
      <c r="K56" s="139">
        <f>AN31</f>
        <v>0.69214999999999993</v>
      </c>
      <c r="L56" s="139"/>
      <c r="M56" s="139"/>
      <c r="N56" s="74" t="s">
        <v>50</v>
      </c>
      <c r="O56" s="72" t="s">
        <v>106</v>
      </c>
      <c r="P56" s="74"/>
      <c r="Q56" s="141" t="str">
        <f>IF(AN35&lt;=4500,"OK","NOT OK")</f>
        <v>OK</v>
      </c>
      <c r="R56" s="141"/>
      <c r="S56" s="141"/>
      <c r="T56" s="141"/>
      <c r="U56" s="141"/>
      <c r="V56" s="141"/>
      <c r="W56" s="141"/>
      <c r="X56" s="141"/>
      <c r="Y56" s="14"/>
      <c r="Z56" s="14"/>
      <c r="AA56" s="14"/>
      <c r="AB56" s="14"/>
      <c r="AC56" s="14"/>
      <c r="AD56" s="1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1"/>
    </row>
    <row r="57" spans="2:56">
      <c r="B57" s="7"/>
      <c r="C57" s="59"/>
      <c r="D57" s="59"/>
      <c r="E57" s="59"/>
      <c r="F57" s="59"/>
      <c r="G57" s="59"/>
      <c r="H57" s="59"/>
      <c r="I57" s="59"/>
      <c r="J57" s="59"/>
      <c r="K57" s="95"/>
      <c r="L57" s="95"/>
      <c r="M57" s="95"/>
      <c r="N57" s="59"/>
      <c r="O57" s="59"/>
      <c r="P57" s="59"/>
      <c r="Q57" s="60"/>
      <c r="R57" s="14"/>
      <c r="S57" s="74"/>
      <c r="T57" s="74"/>
      <c r="U57" s="74"/>
      <c r="V57" s="74"/>
      <c r="W57" s="74"/>
      <c r="X57" s="14"/>
      <c r="Y57" s="14"/>
      <c r="Z57" s="14"/>
      <c r="AA57" s="14"/>
      <c r="AB57" s="14"/>
      <c r="AC57" s="14"/>
      <c r="AD57" s="14"/>
      <c r="AE57" s="74"/>
      <c r="AF57" s="74"/>
      <c r="AG57" s="76"/>
      <c r="AH57" s="76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1"/>
    </row>
    <row r="58" spans="2:56">
      <c r="B58" s="7"/>
      <c r="C58" s="14"/>
      <c r="D58" s="14"/>
      <c r="E58" s="14"/>
      <c r="F58" s="14"/>
      <c r="G58" s="14"/>
      <c r="H58" s="14"/>
      <c r="I58" s="14"/>
      <c r="J58" s="14"/>
      <c r="K58" s="64"/>
      <c r="L58" s="95"/>
      <c r="M58" s="96"/>
      <c r="N58" s="56"/>
      <c r="O58" s="56"/>
      <c r="P58" s="56"/>
      <c r="Q58" s="14"/>
      <c r="R58" s="14"/>
      <c r="S58" s="74"/>
      <c r="T58" s="74"/>
      <c r="U58" s="74"/>
      <c r="V58" s="74"/>
      <c r="W58" s="74"/>
      <c r="X58" s="14"/>
      <c r="Y58" s="14"/>
      <c r="Z58" s="14"/>
      <c r="AA58" s="14"/>
      <c r="AB58" s="14"/>
      <c r="AC58" s="14"/>
      <c r="AD58" s="1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11"/>
    </row>
    <row r="59" spans="2:56">
      <c r="B59" s="7"/>
      <c r="C59" s="137" t="s">
        <v>113</v>
      </c>
      <c r="D59" s="137"/>
      <c r="E59" s="137"/>
      <c r="F59" s="137"/>
      <c r="G59" s="137"/>
      <c r="H59" s="137"/>
      <c r="I59" s="137"/>
      <c r="J59" s="138" t="s">
        <v>103</v>
      </c>
      <c r="K59" s="139">
        <f>AH43</f>
        <v>4.9250599999999999E-2</v>
      </c>
      <c r="L59" s="139"/>
      <c r="M59" s="139"/>
      <c r="N59" s="74" t="s">
        <v>50</v>
      </c>
      <c r="O59" s="72" t="s">
        <v>106</v>
      </c>
      <c r="Q59" s="140" t="str">
        <f>IF(AH45&lt;=1,"OK","NOT OK")</f>
        <v>NOT OK</v>
      </c>
      <c r="R59" s="140"/>
      <c r="S59" s="140"/>
      <c r="T59" s="140"/>
      <c r="U59" s="140"/>
      <c r="V59" s="140"/>
      <c r="W59" s="140"/>
      <c r="X59" s="140"/>
      <c r="Y59" s="14"/>
      <c r="Z59" s="14"/>
      <c r="AA59" s="14"/>
      <c r="AB59" s="14"/>
      <c r="AC59" s="14"/>
      <c r="AD59" s="1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11"/>
    </row>
    <row r="60" spans="2:56">
      <c r="B60" s="7"/>
      <c r="C60" s="137"/>
      <c r="D60" s="137"/>
      <c r="E60" s="137"/>
      <c r="F60" s="137"/>
      <c r="G60" s="137"/>
      <c r="H60" s="137"/>
      <c r="I60" s="137"/>
      <c r="J60" s="138"/>
      <c r="K60" s="139">
        <f>AK43</f>
        <v>7.7927200000000002E-2</v>
      </c>
      <c r="L60" s="139"/>
      <c r="M60" s="139"/>
      <c r="N60" s="74" t="s">
        <v>50</v>
      </c>
      <c r="O60" s="72" t="s">
        <v>106</v>
      </c>
      <c r="P60" s="64"/>
      <c r="Q60" s="141" t="str">
        <f>IF(AK45&lt;=1,"OK","NOT OK")</f>
        <v>OK</v>
      </c>
      <c r="R60" s="141"/>
      <c r="S60" s="141"/>
      <c r="T60" s="141"/>
      <c r="U60" s="141"/>
      <c r="V60" s="141"/>
      <c r="W60" s="141"/>
      <c r="X60" s="141"/>
      <c r="Y60" s="14"/>
      <c r="Z60" s="14"/>
      <c r="AA60" s="14"/>
      <c r="AB60" s="14"/>
      <c r="AC60" s="14"/>
      <c r="AD60" s="1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11"/>
    </row>
    <row r="61" spans="2:56">
      <c r="B61" s="7"/>
      <c r="C61" s="137"/>
      <c r="D61" s="137"/>
      <c r="E61" s="137"/>
      <c r="F61" s="137"/>
      <c r="G61" s="137"/>
      <c r="H61" s="137"/>
      <c r="I61" s="137"/>
      <c r="J61" s="138"/>
      <c r="K61" s="139">
        <f>AN43</f>
        <v>0</v>
      </c>
      <c r="L61" s="139"/>
      <c r="M61" s="139"/>
      <c r="N61" s="74" t="s">
        <v>50</v>
      </c>
      <c r="O61" s="72" t="s">
        <v>106</v>
      </c>
      <c r="P61" s="74"/>
      <c r="Q61" s="142" t="str">
        <f>IF(AN45&lt;=1,"OK","NOT OK")</f>
        <v>OK</v>
      </c>
      <c r="R61" s="142"/>
      <c r="S61" s="142"/>
      <c r="T61" s="142"/>
      <c r="U61" s="142"/>
      <c r="V61" s="142"/>
      <c r="W61" s="142"/>
      <c r="X61" s="142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11"/>
    </row>
    <row r="62" spans="2:56">
      <c r="B62" s="7"/>
      <c r="C62" s="14"/>
      <c r="D62" s="14"/>
      <c r="E62" s="14"/>
      <c r="F62" s="14"/>
      <c r="G62" s="14"/>
      <c r="H62" s="14"/>
      <c r="I62" s="14"/>
      <c r="J62" s="14"/>
      <c r="K62" s="14"/>
      <c r="L62" s="59"/>
      <c r="M62" s="74"/>
      <c r="N62" s="56"/>
      <c r="O62" s="56"/>
      <c r="P62" s="56"/>
      <c r="Q62" s="14"/>
      <c r="R62" s="14"/>
      <c r="S62" s="74"/>
      <c r="T62" s="74"/>
      <c r="U62" s="74"/>
      <c r="V62" s="74"/>
      <c r="W62" s="74"/>
      <c r="X62" s="14"/>
      <c r="Y62" s="14"/>
      <c r="Z62" s="14"/>
      <c r="AA62" s="14"/>
      <c r="AB62" s="14"/>
      <c r="AC62" s="14"/>
      <c r="AD62" s="14"/>
      <c r="AE62" s="74"/>
      <c r="AF62" s="74"/>
      <c r="AG62" s="74"/>
      <c r="AH62" s="14"/>
      <c r="AI62" s="74"/>
      <c r="AJ62" s="65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11"/>
    </row>
    <row r="63" spans="2:56">
      <c r="B63" s="7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0"/>
      <c r="R63" s="14"/>
      <c r="S63" s="74"/>
      <c r="T63" s="74"/>
      <c r="U63" s="74"/>
      <c r="V63" s="74"/>
      <c r="W63" s="74"/>
      <c r="X63" s="14"/>
      <c r="Y63" s="14"/>
      <c r="Z63" s="14"/>
      <c r="AA63" s="14"/>
      <c r="AB63" s="14"/>
      <c r="AC63" s="14"/>
      <c r="AD63" s="14"/>
      <c r="AE63" s="74"/>
      <c r="AF63" s="74"/>
      <c r="AG63" s="74"/>
      <c r="AH63" s="14"/>
      <c r="AI63" s="74"/>
      <c r="AJ63" s="65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11"/>
    </row>
    <row r="64" spans="2:56">
      <c r="B64" s="7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14"/>
      <c r="R64" s="1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11"/>
    </row>
    <row r="65" spans="2:47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22"/>
      <c r="R65" s="22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11"/>
    </row>
    <row r="66" spans="2:47">
      <c r="B66" s="7"/>
      <c r="C66" s="2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22"/>
      <c r="R66" s="22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11"/>
    </row>
    <row r="67" spans="2:47">
      <c r="B67" s="7"/>
      <c r="C67" s="2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22"/>
      <c r="R67" s="22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11"/>
    </row>
    <row r="68" spans="2:47">
      <c r="B68" s="7"/>
      <c r="C68" s="22" t="s">
        <v>86</v>
      </c>
      <c r="D68" s="22"/>
      <c r="E68" s="22"/>
      <c r="F68" s="22"/>
      <c r="G68" s="22"/>
      <c r="H68" s="22"/>
      <c r="I68" s="22"/>
      <c r="J68" s="22"/>
      <c r="K68" s="22"/>
      <c r="L68" s="8"/>
      <c r="M68" s="8"/>
      <c r="N68" s="8"/>
      <c r="O68" s="8"/>
      <c r="P68" s="8"/>
      <c r="Q68" s="22"/>
      <c r="R68" s="22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11"/>
    </row>
    <row r="69" spans="2:47">
      <c r="B69" s="7"/>
      <c r="C69" s="51"/>
      <c r="D69" s="51"/>
      <c r="E69" s="22" t="s">
        <v>87</v>
      </c>
      <c r="F69" s="22"/>
      <c r="G69" s="22"/>
      <c r="H69" s="22"/>
      <c r="I69" s="22"/>
      <c r="J69" s="22"/>
      <c r="K69" s="22"/>
      <c r="L69" s="8"/>
      <c r="M69" s="8"/>
      <c r="N69" s="8"/>
      <c r="O69" s="8"/>
      <c r="P69" s="8"/>
      <c r="Q69" s="22"/>
      <c r="R69" s="22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11"/>
    </row>
    <row r="70" spans="2:47">
      <c r="B70" s="7"/>
      <c r="I70" s="22"/>
      <c r="J70" s="22"/>
      <c r="K70" s="22"/>
      <c r="L70" s="8"/>
      <c r="M70" s="8"/>
      <c r="N70" s="8"/>
      <c r="O70" s="8"/>
      <c r="P70" s="8"/>
      <c r="Q70" s="22"/>
      <c r="R70" s="22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11"/>
    </row>
    <row r="71" spans="2:47" ht="17.25" thickBot="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23"/>
      <c r="R71" s="23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9"/>
    </row>
    <row r="72" spans="2:47" ht="17.25" thickTop="1"/>
  </sheetData>
  <mergeCells count="98">
    <mergeCell ref="L14:N14"/>
    <mergeCell ref="AA14:AC14"/>
    <mergeCell ref="AP14:AR14"/>
    <mergeCell ref="M1:AJ4"/>
    <mergeCell ref="M5:AJ6"/>
    <mergeCell ref="L13:N13"/>
    <mergeCell ref="AA13:AC13"/>
    <mergeCell ref="AP13:AR13"/>
    <mergeCell ref="F7:L7"/>
    <mergeCell ref="F8:L8"/>
    <mergeCell ref="F9:L9"/>
    <mergeCell ref="L15:N15"/>
    <mergeCell ref="AA15:AC15"/>
    <mergeCell ref="AP15:AR15"/>
    <mergeCell ref="L16:N16"/>
    <mergeCell ref="AA16:AC16"/>
    <mergeCell ref="AP16:AR16"/>
    <mergeCell ref="L18:N18"/>
    <mergeCell ref="AA18:AC18"/>
    <mergeCell ref="AP18:AR18"/>
    <mergeCell ref="L19:N19"/>
    <mergeCell ref="AA19:AC19"/>
    <mergeCell ref="AP19:AR19"/>
    <mergeCell ref="L20:N20"/>
    <mergeCell ref="AA20:AC20"/>
    <mergeCell ref="AP20:AR20"/>
    <mergeCell ref="L21:N21"/>
    <mergeCell ref="AA21:AC21"/>
    <mergeCell ref="AP21:AR21"/>
    <mergeCell ref="K28:S28"/>
    <mergeCell ref="AH28:AP28"/>
    <mergeCell ref="K29:M29"/>
    <mergeCell ref="N29:P29"/>
    <mergeCell ref="Q29:S29"/>
    <mergeCell ref="AH29:AJ29"/>
    <mergeCell ref="AK29:AM29"/>
    <mergeCell ref="AN29:AP29"/>
    <mergeCell ref="AN31:AP31"/>
    <mergeCell ref="K30:M30"/>
    <mergeCell ref="N30:P30"/>
    <mergeCell ref="Q30:S30"/>
    <mergeCell ref="AH30:AJ30"/>
    <mergeCell ref="AK30:AM30"/>
    <mergeCell ref="AN30:AP30"/>
    <mergeCell ref="K31:M31"/>
    <mergeCell ref="N31:P31"/>
    <mergeCell ref="Q31:S31"/>
    <mergeCell ref="AH31:AJ31"/>
    <mergeCell ref="AK31:AM31"/>
    <mergeCell ref="AN35:AP35"/>
    <mergeCell ref="K33:M33"/>
    <mergeCell ref="N33:P33"/>
    <mergeCell ref="Q33:S33"/>
    <mergeCell ref="AH33:AJ33"/>
    <mergeCell ref="AK33:AM33"/>
    <mergeCell ref="AN33:AP33"/>
    <mergeCell ref="K35:M35"/>
    <mergeCell ref="N35:P35"/>
    <mergeCell ref="Q35:S35"/>
    <mergeCell ref="AH35:AJ35"/>
    <mergeCell ref="AK35:AM35"/>
    <mergeCell ref="AH40:AP40"/>
    <mergeCell ref="AH41:AJ41"/>
    <mergeCell ref="AK41:AM41"/>
    <mergeCell ref="AN41:AP41"/>
    <mergeCell ref="AH42:AJ42"/>
    <mergeCell ref="AK42:AM42"/>
    <mergeCell ref="AN42:AP42"/>
    <mergeCell ref="AH43:AJ43"/>
    <mergeCell ref="AK43:AM43"/>
    <mergeCell ref="AN43:AP43"/>
    <mergeCell ref="AH45:AJ45"/>
    <mergeCell ref="AK45:AM45"/>
    <mergeCell ref="AN45:AP45"/>
    <mergeCell ref="C49:I51"/>
    <mergeCell ref="J49:J51"/>
    <mergeCell ref="K49:M49"/>
    <mergeCell ref="Q49:X49"/>
    <mergeCell ref="K50:M50"/>
    <mergeCell ref="Q50:X50"/>
    <mergeCell ref="K51:M51"/>
    <mergeCell ref="Q51:X51"/>
    <mergeCell ref="C54:I56"/>
    <mergeCell ref="J54:J56"/>
    <mergeCell ref="K54:M54"/>
    <mergeCell ref="Q54:X54"/>
    <mergeCell ref="K55:M55"/>
    <mergeCell ref="Q55:X55"/>
    <mergeCell ref="K56:M56"/>
    <mergeCell ref="Q56:X56"/>
    <mergeCell ref="C59:I61"/>
    <mergeCell ref="J59:J61"/>
    <mergeCell ref="K59:M59"/>
    <mergeCell ref="Q59:X59"/>
    <mergeCell ref="K60:M60"/>
    <mergeCell ref="Q60:X60"/>
    <mergeCell ref="K61:M61"/>
    <mergeCell ref="Q61:X61"/>
  </mergeCells>
  <phoneticPr fontId="35" type="noConversion"/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Calc-1</vt:lpstr>
      <vt:lpstr>Calc_Case 1b</vt:lpstr>
      <vt:lpstr>Nozzle_Case 1b</vt:lpstr>
      <vt:lpstr>'Calc_Case 1b'!Print_Area</vt:lpstr>
      <vt:lpstr>'Calc-1'!Print_Area</vt:lpstr>
      <vt:lpstr>'Nozzle_Case 1b'!Print_Area</vt:lpstr>
    </vt:vector>
  </TitlesOfParts>
  <Company>SECL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2020-06-30T08:05:36Z</cp:lastPrinted>
  <dcterms:created xsi:type="dcterms:W3CDTF">2010-10-28T16:12:16Z</dcterms:created>
  <dcterms:modified xsi:type="dcterms:W3CDTF">2020-07-13T06:15:08Z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C:\mySingle\TEMP\Calculation sheet - Vessel-V-2450_Rev 0.xlsx</vt:lpwstr>
  </property>
</Properties>
</file>