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xr:revisionPtr revIDLastSave="0" documentId="8_{590D1270-7309-449E-8AAF-C75927D15C04}" xr6:coauthVersionLast="46" xr6:coauthVersionMax="46" xr10:uidLastSave="{00000000-0000-0000-0000-000000000000}"/>
  <bookViews>
    <workbookView xWindow="2340" yWindow="2340" windowWidth="28065" windowHeight="16275" firstSheet="2" activeTab="4" xr2:uid="{00000000-000D-0000-FFFF-FFFF00000000}"/>
  </bookViews>
  <sheets>
    <sheet name="Guide" sheetId="3" r:id="rId1"/>
    <sheet name="Table 4.4.2" sheetId="4" r:id="rId2"/>
    <sheet name="표지" sheetId="5" r:id="rId3"/>
    <sheet name="Source" sheetId="12" r:id="rId4"/>
    <sheet name="Vessel,Tank" sheetId="6" r:id="rId5"/>
    <sheet name="Comp" sheetId="11" r:id="rId6"/>
    <sheet name="Filter" sheetId="7" r:id="rId7"/>
    <sheet name="Package" sheetId="8" r:id="rId8"/>
    <sheet name="Pump" sheetId="10" r:id="rId9"/>
    <sheet name="HeatEx" sheetId="9" r:id="rId10"/>
    <sheet name="Other" sheetId="13" r:id="rId11"/>
  </sheets>
  <externalReferences>
    <externalReference r:id="rId12"/>
  </externalReferences>
  <definedNames>
    <definedName name="_xlnm._FilterDatabase" localSheetId="4" hidden="1">'Vessel,Tank'!$A$9:$AD$9</definedName>
    <definedName name="_xlnm.Print_Area" localSheetId="5">Comp!$C$1:$AC$18</definedName>
    <definedName name="_xlnm.Print_Area" localSheetId="6">Filter!$C$1:$AD$15</definedName>
    <definedName name="_xlnm.Print_Area" localSheetId="0">Guide!$A$2:$B$21</definedName>
    <definedName name="_xlnm.Print_Area" localSheetId="9">HeatEx!$C$1:$AD$17</definedName>
    <definedName name="_xlnm.Print_Area" localSheetId="10">Other!$C$1:$AD$16</definedName>
    <definedName name="_xlnm.Print_Area" localSheetId="7">Package!$C$1:$AD$15</definedName>
    <definedName name="_xlnm.Print_Area" localSheetId="8">Pump!$C$1:$AC$15</definedName>
    <definedName name="_xlnm.Print_Area" localSheetId="3">Source!$B$1:$N$35</definedName>
    <definedName name="_xlnm.Print_Area" localSheetId="1">'Table 4.4.2'!$B$2:$O$269</definedName>
    <definedName name="_xlnm.Print_Area" localSheetId="4">'Vessel,Tank'!$C$1:$AD$19</definedName>
    <definedName name="_xlnm.Print_Area" localSheetId="2">표지!$A$1:$I$43</definedName>
    <definedName name="_xlnm.Print_Titles" localSheetId="1">'Table 4.4.2'!$3:$3</definedName>
  </definedNames>
  <calcPr calcId="191029"/>
</workbook>
</file>

<file path=xl/calcChain.xml><?xml version="1.0" encoding="utf-8"?>
<calcChain xmlns="http://schemas.openxmlformats.org/spreadsheetml/2006/main">
  <c r="M39" i="12" l="1"/>
  <c r="K39" i="12"/>
  <c r="J39" i="12"/>
  <c r="I39" i="12"/>
  <c r="G39" i="12"/>
  <c r="F39" i="12"/>
  <c r="E39" i="12"/>
  <c r="M38" i="12"/>
  <c r="K38" i="12"/>
  <c r="J38" i="12"/>
  <c r="I38" i="12"/>
  <c r="G38" i="12"/>
  <c r="F38" i="12"/>
  <c r="E38" i="12"/>
  <c r="M31" i="12"/>
  <c r="K31" i="12"/>
  <c r="J31" i="12"/>
  <c r="I31" i="12"/>
  <c r="G31" i="12"/>
  <c r="F31" i="12"/>
  <c r="E31" i="12"/>
  <c r="M30" i="12"/>
  <c r="K30" i="12"/>
  <c r="J30" i="12"/>
  <c r="I30" i="12"/>
  <c r="G30" i="12"/>
  <c r="F30" i="12"/>
  <c r="E30" i="12"/>
  <c r="M29" i="12"/>
  <c r="K29" i="12"/>
  <c r="J29" i="12"/>
  <c r="I29" i="12"/>
  <c r="G29" i="12"/>
  <c r="F29" i="12"/>
  <c r="E29" i="12"/>
  <c r="M28" i="12"/>
  <c r="K28" i="12"/>
  <c r="J28" i="12"/>
  <c r="I28" i="12"/>
  <c r="G28" i="12"/>
  <c r="F28" i="12"/>
  <c r="E28" i="12"/>
  <c r="M27" i="12"/>
  <c r="K27" i="12"/>
  <c r="J27" i="12"/>
  <c r="I27" i="12"/>
  <c r="G27" i="12"/>
  <c r="F27" i="12"/>
  <c r="E27" i="12"/>
  <c r="M26" i="12"/>
  <c r="K26" i="12"/>
  <c r="J26" i="12"/>
  <c r="I26" i="12"/>
  <c r="G26" i="12"/>
  <c r="F26" i="12"/>
  <c r="E26" i="12"/>
  <c r="M25" i="12"/>
  <c r="K25" i="12"/>
  <c r="J25" i="12"/>
  <c r="I25" i="12"/>
  <c r="G25" i="12"/>
  <c r="F25" i="12"/>
  <c r="E25" i="12"/>
  <c r="M24" i="12"/>
  <c r="K24" i="12"/>
  <c r="J24" i="12"/>
  <c r="I24" i="12"/>
  <c r="G24" i="12"/>
  <c r="F24" i="12"/>
  <c r="E24" i="12"/>
  <c r="M20" i="12"/>
  <c r="K20" i="12"/>
  <c r="J20" i="12"/>
  <c r="I20" i="12"/>
  <c r="G20" i="12"/>
  <c r="F20" i="12"/>
  <c r="M19" i="12"/>
  <c r="K19" i="12"/>
  <c r="J19" i="12"/>
  <c r="I19" i="12"/>
  <c r="G19" i="12"/>
  <c r="F19" i="12"/>
  <c r="E19" i="12"/>
  <c r="M18" i="12"/>
  <c r="K18" i="12"/>
  <c r="J18" i="12"/>
  <c r="I18" i="12"/>
  <c r="G18" i="12"/>
  <c r="F18" i="12"/>
  <c r="E18" i="12"/>
  <c r="M17" i="12"/>
  <c r="K17" i="12"/>
  <c r="J17" i="12"/>
  <c r="I17" i="12"/>
  <c r="G17" i="12"/>
  <c r="F17" i="12"/>
  <c r="E17" i="12"/>
  <c r="M16" i="12"/>
  <c r="K16" i="12"/>
  <c r="J16" i="12"/>
  <c r="I16" i="12"/>
  <c r="G16" i="12"/>
  <c r="F16" i="12"/>
  <c r="E16" i="12"/>
  <c r="M15" i="12"/>
  <c r="K15" i="12"/>
  <c r="J15" i="12"/>
  <c r="I15" i="12"/>
  <c r="G15" i="12"/>
  <c r="F15" i="12"/>
  <c r="E15" i="12"/>
  <c r="M14" i="12"/>
  <c r="K14" i="12"/>
  <c r="J14" i="12"/>
  <c r="I14" i="12"/>
  <c r="G14" i="12"/>
  <c r="F14" i="12"/>
  <c r="M13" i="12"/>
  <c r="K13" i="12"/>
  <c r="J13" i="12"/>
  <c r="I13" i="12"/>
  <c r="G13" i="12"/>
  <c r="F13" i="12"/>
  <c r="M12" i="12"/>
  <c r="K12" i="12"/>
  <c r="J12" i="12"/>
  <c r="I12" i="12"/>
  <c r="G12" i="12"/>
  <c r="F12" i="12"/>
  <c r="M11" i="12"/>
  <c r="K11" i="12"/>
  <c r="J11" i="12"/>
  <c r="I11" i="12"/>
  <c r="G11" i="12"/>
  <c r="F11" i="12"/>
  <c r="M10" i="12"/>
  <c r="K10" i="12"/>
  <c r="J10" i="12"/>
  <c r="I10" i="12"/>
  <c r="G10" i="12"/>
  <c r="F10" i="12"/>
  <c r="E10" i="12"/>
  <c r="M9" i="12"/>
  <c r="K9" i="12"/>
  <c r="J9" i="12"/>
  <c r="I9" i="12"/>
  <c r="G9" i="12"/>
  <c r="F9" i="12"/>
  <c r="V269" i="4"/>
  <c r="U269" i="4"/>
  <c r="T269" i="4"/>
  <c r="S269" i="4"/>
  <c r="Q269" i="4"/>
  <c r="R269" i="4" s="1"/>
  <c r="U268" i="4"/>
  <c r="S268" i="4"/>
  <c r="T268" i="4" s="1"/>
  <c r="Q268" i="4"/>
  <c r="R268" i="4" s="1"/>
  <c r="V267" i="4"/>
  <c r="U267" i="4"/>
  <c r="T267" i="4"/>
  <c r="S267" i="4"/>
  <c r="Q267" i="4"/>
  <c r="R267" i="4" s="1"/>
  <c r="U266" i="4"/>
  <c r="S266" i="4"/>
  <c r="Q266" i="4"/>
  <c r="R266" i="4" s="1"/>
  <c r="U265" i="4"/>
  <c r="S265" i="4"/>
  <c r="T265" i="4" s="1"/>
  <c r="R265" i="4"/>
  <c r="Q265" i="4"/>
  <c r="V264" i="4"/>
  <c r="U264" i="4"/>
  <c r="T264" i="4"/>
  <c r="S264" i="4"/>
  <c r="R264" i="4"/>
  <c r="Q264" i="4"/>
  <c r="U263" i="4"/>
  <c r="S263" i="4"/>
  <c r="V263" i="4" s="1"/>
  <c r="Q263" i="4"/>
  <c r="R263" i="4" s="1"/>
  <c r="V262" i="4"/>
  <c r="U262" i="4"/>
  <c r="T262" i="4"/>
  <c r="S262" i="4"/>
  <c r="R262" i="4"/>
  <c r="Q262" i="4"/>
  <c r="V261" i="4"/>
  <c r="U261" i="4"/>
  <c r="T261" i="4"/>
  <c r="S261" i="4"/>
  <c r="Q261" i="4"/>
  <c r="R261" i="4" s="1"/>
  <c r="U260" i="4"/>
  <c r="S260" i="4"/>
  <c r="V260" i="4" s="1"/>
  <c r="Q260" i="4"/>
  <c r="R260" i="4" s="1"/>
  <c r="V259" i="4"/>
  <c r="U259" i="4"/>
  <c r="T259" i="4"/>
  <c r="S259" i="4"/>
  <c r="R259" i="4"/>
  <c r="Q259" i="4"/>
  <c r="U258" i="4"/>
  <c r="S258" i="4"/>
  <c r="R258" i="4"/>
  <c r="Q258" i="4"/>
  <c r="U257" i="4"/>
  <c r="S257" i="4"/>
  <c r="V257" i="4" s="1"/>
  <c r="R257" i="4"/>
  <c r="Q257" i="4"/>
  <c r="V256" i="4"/>
  <c r="U256" i="4"/>
  <c r="S256" i="4"/>
  <c r="T256" i="4" s="1"/>
  <c r="R256" i="4"/>
  <c r="Q256" i="4"/>
  <c r="U255" i="4"/>
  <c r="S255" i="4"/>
  <c r="V255" i="4" s="1"/>
  <c r="R255" i="4"/>
  <c r="Q255" i="4"/>
  <c r="V254" i="4"/>
  <c r="U254" i="4"/>
  <c r="T254" i="4"/>
  <c r="S254" i="4"/>
  <c r="R254" i="4"/>
  <c r="Q254" i="4"/>
  <c r="V253" i="4"/>
  <c r="U253" i="4"/>
  <c r="T253" i="4"/>
  <c r="S253" i="4"/>
  <c r="Q253" i="4"/>
  <c r="R253" i="4" s="1"/>
  <c r="V252" i="4"/>
  <c r="U252" i="4"/>
  <c r="S252" i="4"/>
  <c r="T252" i="4" s="1"/>
  <c r="Q252" i="4"/>
  <c r="R252" i="4" s="1"/>
  <c r="V251" i="4"/>
  <c r="U251" i="4"/>
  <c r="T251" i="4"/>
  <c r="S251" i="4"/>
  <c r="Q251" i="4"/>
  <c r="R251" i="4" s="1"/>
  <c r="U250" i="4"/>
  <c r="S250" i="4"/>
  <c r="R250" i="4"/>
  <c r="Q250" i="4"/>
  <c r="V249" i="4"/>
  <c r="U249" i="4"/>
  <c r="S249" i="4"/>
  <c r="T249" i="4" s="1"/>
  <c r="R249" i="4"/>
  <c r="Q249" i="4"/>
  <c r="V248" i="4"/>
  <c r="U248" i="4"/>
  <c r="S248" i="4"/>
  <c r="T248" i="4" s="1"/>
  <c r="R248" i="4"/>
  <c r="Q248" i="4"/>
  <c r="U247" i="4"/>
  <c r="S247" i="4"/>
  <c r="V247" i="4" s="1"/>
  <c r="R247" i="4"/>
  <c r="Q247" i="4"/>
  <c r="V246" i="4"/>
  <c r="U246" i="4"/>
  <c r="T246" i="4"/>
  <c r="S246" i="4"/>
  <c r="R246" i="4"/>
  <c r="Q246" i="4"/>
  <c r="V245" i="4"/>
  <c r="U245" i="4"/>
  <c r="T245" i="4"/>
  <c r="S245" i="4"/>
  <c r="Q245" i="4"/>
  <c r="R245" i="4" s="1"/>
  <c r="U244" i="4"/>
  <c r="S244" i="4"/>
  <c r="T244" i="4" s="1"/>
  <c r="Q244" i="4"/>
  <c r="R244" i="4" s="1"/>
  <c r="V243" i="4"/>
  <c r="U243" i="4"/>
  <c r="T243" i="4"/>
  <c r="S243" i="4"/>
  <c r="Q243" i="4"/>
  <c r="R243" i="4" s="1"/>
  <c r="U242" i="4"/>
  <c r="S242" i="4"/>
  <c r="Q242" i="4"/>
  <c r="R242" i="4" s="1"/>
  <c r="U241" i="4"/>
  <c r="S241" i="4"/>
  <c r="T241" i="4" s="1"/>
  <c r="R241" i="4"/>
  <c r="Q241" i="4"/>
  <c r="V240" i="4"/>
  <c r="U240" i="4"/>
  <c r="S240" i="4"/>
  <c r="T240" i="4" s="1"/>
  <c r="R240" i="4"/>
  <c r="Q240" i="4"/>
  <c r="U239" i="4"/>
  <c r="S239" i="4"/>
  <c r="V239" i="4" s="1"/>
  <c r="Q239" i="4"/>
  <c r="R239" i="4" s="1"/>
  <c r="V238" i="4"/>
  <c r="U238" i="4"/>
  <c r="T238" i="4"/>
  <c r="S238" i="4"/>
  <c r="R238" i="4"/>
  <c r="Q238" i="4"/>
  <c r="V237" i="4"/>
  <c r="U237" i="4"/>
  <c r="T237" i="4"/>
  <c r="S237" i="4"/>
  <c r="Q237" i="4"/>
  <c r="R237" i="4" s="1"/>
  <c r="U236" i="4"/>
  <c r="T236" i="4"/>
  <c r="S236" i="4"/>
  <c r="V236" i="4" s="1"/>
  <c r="R236" i="4"/>
  <c r="Q236" i="4"/>
  <c r="V235" i="4"/>
  <c r="U235" i="4"/>
  <c r="T235" i="4"/>
  <c r="S235" i="4"/>
  <c r="Q235" i="4"/>
  <c r="R235" i="4" s="1"/>
  <c r="U234" i="4"/>
  <c r="S234" i="4"/>
  <c r="Q234" i="4"/>
  <c r="R234" i="4" s="1"/>
  <c r="V233" i="4"/>
  <c r="U233" i="4"/>
  <c r="S233" i="4"/>
  <c r="T233" i="4" s="1"/>
  <c r="R233" i="4"/>
  <c r="Q233" i="4"/>
  <c r="V232" i="4"/>
  <c r="U232" i="4"/>
  <c r="S232" i="4"/>
  <c r="T232" i="4" s="1"/>
  <c r="R232" i="4"/>
  <c r="Q232" i="4"/>
  <c r="U231" i="4"/>
  <c r="S231" i="4"/>
  <c r="V231" i="4" s="1"/>
  <c r="Q231" i="4"/>
  <c r="R231" i="4" s="1"/>
  <c r="V230" i="4"/>
  <c r="U230" i="4"/>
  <c r="T230" i="4"/>
  <c r="S230" i="4"/>
  <c r="R230" i="4"/>
  <c r="Q230" i="4"/>
  <c r="V229" i="4"/>
  <c r="U229" i="4"/>
  <c r="T229" i="4"/>
  <c r="S229" i="4"/>
  <c r="Q229" i="4"/>
  <c r="R229" i="4" s="1"/>
  <c r="V228" i="4"/>
  <c r="U228" i="4"/>
  <c r="T228" i="4"/>
  <c r="S228" i="4"/>
  <c r="Q228" i="4"/>
  <c r="R228" i="4" s="1"/>
  <c r="V227" i="4"/>
  <c r="U227" i="4"/>
  <c r="T227" i="4"/>
  <c r="S227" i="4"/>
  <c r="Q227" i="4"/>
  <c r="R227" i="4" s="1"/>
  <c r="U226" i="4"/>
  <c r="S226" i="4"/>
  <c r="Q226" i="4"/>
  <c r="R226" i="4" s="1"/>
  <c r="U225" i="4"/>
  <c r="S225" i="4"/>
  <c r="V225" i="4" s="1"/>
  <c r="R225" i="4"/>
  <c r="Q225" i="4"/>
  <c r="V224" i="4"/>
  <c r="U224" i="4"/>
  <c r="S224" i="4"/>
  <c r="T224" i="4" s="1"/>
  <c r="R224" i="4"/>
  <c r="Q224" i="4"/>
  <c r="U223" i="4"/>
  <c r="S223" i="4"/>
  <c r="V223" i="4" s="1"/>
  <c r="Q223" i="4"/>
  <c r="R223" i="4" s="1"/>
  <c r="V222" i="4"/>
  <c r="U222" i="4"/>
  <c r="T222" i="4"/>
  <c r="S222" i="4"/>
  <c r="R222" i="4"/>
  <c r="Q222" i="4"/>
  <c r="V221" i="4"/>
  <c r="U221" i="4"/>
  <c r="T221" i="4"/>
  <c r="S221" i="4"/>
  <c r="Q221" i="4"/>
  <c r="R221" i="4" s="1"/>
  <c r="U220" i="4"/>
  <c r="S220" i="4"/>
  <c r="V220" i="4" s="1"/>
  <c r="Q220" i="4"/>
  <c r="R220" i="4" s="1"/>
  <c r="V219" i="4"/>
  <c r="U219" i="4"/>
  <c r="T219" i="4"/>
  <c r="S219" i="4"/>
  <c r="Q219" i="4"/>
  <c r="R219" i="4" s="1"/>
  <c r="U218" i="4"/>
  <c r="S218" i="4"/>
  <c r="Q218" i="4"/>
  <c r="R218" i="4" s="1"/>
  <c r="U217" i="4"/>
  <c r="S217" i="4"/>
  <c r="V217" i="4" s="1"/>
  <c r="Q217" i="4"/>
  <c r="R217" i="4" s="1"/>
  <c r="V216" i="4"/>
  <c r="U216" i="4"/>
  <c r="S216" i="4"/>
  <c r="T216" i="4" s="1"/>
  <c r="R216" i="4"/>
  <c r="Q216" i="4"/>
  <c r="U215" i="4"/>
  <c r="T215" i="4"/>
  <c r="S215" i="4"/>
  <c r="V215" i="4" s="1"/>
  <c r="Q215" i="4"/>
  <c r="R215" i="4" s="1"/>
  <c r="U214" i="4"/>
  <c r="S214" i="4"/>
  <c r="V214" i="4" s="1"/>
  <c r="R214" i="4"/>
  <c r="Q214" i="4"/>
  <c r="V213" i="4"/>
  <c r="U213" i="4"/>
  <c r="T213" i="4"/>
  <c r="S213" i="4"/>
  <c r="Q213" i="4"/>
  <c r="R213" i="4" s="1"/>
  <c r="V212" i="4"/>
  <c r="U212" i="4"/>
  <c r="T212" i="4"/>
  <c r="S212" i="4"/>
  <c r="Q212" i="4"/>
  <c r="R212" i="4" s="1"/>
  <c r="V211" i="4"/>
  <c r="U211" i="4"/>
  <c r="T211" i="4"/>
  <c r="S211" i="4"/>
  <c r="Q211" i="4"/>
  <c r="R211" i="4" s="1"/>
  <c r="U210" i="4"/>
  <c r="S210" i="4"/>
  <c r="Q210" i="4"/>
  <c r="R210" i="4" s="1"/>
  <c r="U209" i="4"/>
  <c r="T209" i="4"/>
  <c r="S209" i="4"/>
  <c r="V209" i="4" s="1"/>
  <c r="Q209" i="4"/>
  <c r="R209" i="4" s="1"/>
  <c r="V208" i="4"/>
  <c r="U208" i="4"/>
  <c r="S208" i="4"/>
  <c r="T208" i="4" s="1"/>
  <c r="R208" i="4"/>
  <c r="Q208" i="4"/>
  <c r="U207" i="4"/>
  <c r="T207" i="4"/>
  <c r="S207" i="4"/>
  <c r="V207" i="4" s="1"/>
  <c r="Q207" i="4"/>
  <c r="R207" i="4" s="1"/>
  <c r="U206" i="4"/>
  <c r="T206" i="4"/>
  <c r="S206" i="4"/>
  <c r="V206" i="4" s="1"/>
  <c r="Q206" i="4"/>
  <c r="R206" i="4" s="1"/>
  <c r="V205" i="4"/>
  <c r="U205" i="4"/>
  <c r="T205" i="4"/>
  <c r="S205" i="4"/>
  <c r="Q205" i="4"/>
  <c r="R205" i="4" s="1"/>
  <c r="U204" i="4"/>
  <c r="S204" i="4"/>
  <c r="V204" i="4" s="1"/>
  <c r="R204" i="4"/>
  <c r="Q204" i="4"/>
  <c r="V203" i="4"/>
  <c r="U203" i="4"/>
  <c r="T203" i="4"/>
  <c r="S203" i="4"/>
  <c r="Q203" i="4"/>
  <c r="R203" i="4" s="1"/>
  <c r="U202" i="4"/>
  <c r="S202" i="4"/>
  <c r="Q202" i="4"/>
  <c r="R202" i="4" s="1"/>
  <c r="V201" i="4"/>
  <c r="U201" i="4"/>
  <c r="T201" i="4"/>
  <c r="S201" i="4"/>
  <c r="Q201" i="4"/>
  <c r="R201" i="4" s="1"/>
  <c r="V200" i="4"/>
  <c r="U200" i="4"/>
  <c r="S200" i="4"/>
  <c r="T200" i="4" s="1"/>
  <c r="R200" i="4"/>
  <c r="Q200" i="4"/>
  <c r="U199" i="4"/>
  <c r="S199" i="4"/>
  <c r="V199" i="4" s="1"/>
  <c r="Q199" i="4"/>
  <c r="R199" i="4" s="1"/>
  <c r="V198" i="4"/>
  <c r="U198" i="4"/>
  <c r="T198" i="4"/>
  <c r="S198" i="4"/>
  <c r="Q198" i="4"/>
  <c r="R198" i="4" s="1"/>
  <c r="V197" i="4"/>
  <c r="U197" i="4"/>
  <c r="T197" i="4"/>
  <c r="S197" i="4"/>
  <c r="Q197" i="4"/>
  <c r="R197" i="4" s="1"/>
  <c r="U196" i="4"/>
  <c r="T196" i="4"/>
  <c r="S196" i="4"/>
  <c r="V196" i="4" s="1"/>
  <c r="Q196" i="4"/>
  <c r="R196" i="4" s="1"/>
  <c r="U195" i="4"/>
  <c r="S195" i="4"/>
  <c r="V195" i="4" s="1"/>
  <c r="Q195" i="4"/>
  <c r="R195" i="4" s="1"/>
  <c r="U194" i="4"/>
  <c r="S194" i="4"/>
  <c r="R194" i="4"/>
  <c r="Q194" i="4"/>
  <c r="U193" i="4"/>
  <c r="S193" i="4"/>
  <c r="V193" i="4" s="1"/>
  <c r="Q193" i="4"/>
  <c r="R193" i="4" s="1"/>
  <c r="V192" i="4"/>
  <c r="U192" i="4"/>
  <c r="S192" i="4"/>
  <c r="T192" i="4" s="1"/>
  <c r="R192" i="4"/>
  <c r="Q192" i="4"/>
  <c r="U191" i="4"/>
  <c r="S191" i="4"/>
  <c r="V191" i="4" s="1"/>
  <c r="R191" i="4"/>
  <c r="Q191" i="4"/>
  <c r="U190" i="4"/>
  <c r="S190" i="4"/>
  <c r="V190" i="4" s="1"/>
  <c r="Q190" i="4"/>
  <c r="R190" i="4" s="1"/>
  <c r="V189" i="4"/>
  <c r="U189" i="4"/>
  <c r="T189" i="4"/>
  <c r="S189" i="4"/>
  <c r="Q189" i="4"/>
  <c r="R189" i="4" s="1"/>
  <c r="V188" i="4"/>
  <c r="U188" i="4"/>
  <c r="S188" i="4"/>
  <c r="T188" i="4" s="1"/>
  <c r="R188" i="4"/>
  <c r="Q188" i="4"/>
  <c r="U187" i="4"/>
  <c r="T187" i="4"/>
  <c r="S187" i="4"/>
  <c r="V187" i="4" s="1"/>
  <c r="Q187" i="4"/>
  <c r="R187" i="4" s="1"/>
  <c r="U186" i="4"/>
  <c r="S186" i="4"/>
  <c r="R186" i="4"/>
  <c r="Q186" i="4"/>
  <c r="V185" i="4"/>
  <c r="U185" i="4"/>
  <c r="S185" i="4"/>
  <c r="T185" i="4" s="1"/>
  <c r="R185" i="4"/>
  <c r="Q185" i="4"/>
  <c r="V184" i="4"/>
  <c r="U184" i="4"/>
  <c r="S184" i="4"/>
  <c r="T184" i="4" s="1"/>
  <c r="R184" i="4"/>
  <c r="Q184" i="4"/>
  <c r="U183" i="4"/>
  <c r="S183" i="4"/>
  <c r="V183" i="4" s="1"/>
  <c r="R183" i="4"/>
  <c r="Q183" i="4"/>
  <c r="V182" i="4"/>
  <c r="U182" i="4"/>
  <c r="S182" i="4"/>
  <c r="T182" i="4" s="1"/>
  <c r="R182" i="4"/>
  <c r="Q182" i="4"/>
  <c r="V181" i="4"/>
  <c r="U181" i="4"/>
  <c r="T181" i="4"/>
  <c r="S181" i="4"/>
  <c r="Q181" i="4"/>
  <c r="R181" i="4" s="1"/>
  <c r="U180" i="4"/>
  <c r="S180" i="4"/>
  <c r="T180" i="4" s="1"/>
  <c r="Q180" i="4"/>
  <c r="R180" i="4" s="1"/>
  <c r="V179" i="4"/>
  <c r="U179" i="4"/>
  <c r="S179" i="4"/>
  <c r="T179" i="4" s="1"/>
  <c r="Q179" i="4"/>
  <c r="R179" i="4" s="1"/>
  <c r="U178" i="4"/>
  <c r="S178" i="4"/>
  <c r="Q178" i="4"/>
  <c r="R178" i="4" s="1"/>
  <c r="U177" i="4"/>
  <c r="S177" i="4"/>
  <c r="V177" i="4" s="1"/>
  <c r="R177" i="4"/>
  <c r="Q177" i="4"/>
  <c r="V176" i="4"/>
  <c r="U176" i="4"/>
  <c r="S176" i="4"/>
  <c r="T176" i="4" s="1"/>
  <c r="R176" i="4"/>
  <c r="Q176" i="4"/>
  <c r="U175" i="4"/>
  <c r="S175" i="4"/>
  <c r="V175" i="4" s="1"/>
  <c r="Q175" i="4"/>
  <c r="R175" i="4" s="1"/>
  <c r="U174" i="4"/>
  <c r="S174" i="4"/>
  <c r="T174" i="4" s="1"/>
  <c r="R174" i="4"/>
  <c r="Q174" i="4"/>
  <c r="V173" i="4"/>
  <c r="U173" i="4"/>
  <c r="T173" i="4"/>
  <c r="S173" i="4"/>
  <c r="Q173" i="4"/>
  <c r="R173" i="4" s="1"/>
  <c r="U172" i="4"/>
  <c r="T172" i="4"/>
  <c r="S172" i="4"/>
  <c r="V172" i="4" s="1"/>
  <c r="R172" i="4"/>
  <c r="Q172" i="4"/>
  <c r="U171" i="4"/>
  <c r="S171" i="4"/>
  <c r="V171" i="4" s="1"/>
  <c r="Q171" i="4"/>
  <c r="R171" i="4" s="1"/>
  <c r="U170" i="4"/>
  <c r="S170" i="4"/>
  <c r="Q170" i="4"/>
  <c r="R170" i="4" s="1"/>
  <c r="V169" i="4"/>
  <c r="U169" i="4"/>
  <c r="S169" i="4"/>
  <c r="T169" i="4" s="1"/>
  <c r="Q169" i="4"/>
  <c r="R169" i="4" s="1"/>
  <c r="V168" i="4"/>
  <c r="U168" i="4"/>
  <c r="S168" i="4"/>
  <c r="T168" i="4" s="1"/>
  <c r="R168" i="4"/>
  <c r="Q168" i="4"/>
  <c r="U167" i="4"/>
  <c r="S167" i="4"/>
  <c r="V167" i="4" s="1"/>
  <c r="Q167" i="4"/>
  <c r="R167" i="4" s="1"/>
  <c r="V166" i="4"/>
  <c r="U166" i="4"/>
  <c r="S166" i="4"/>
  <c r="T166" i="4" s="1"/>
  <c r="Q166" i="4"/>
  <c r="R166" i="4" s="1"/>
  <c r="V165" i="4"/>
  <c r="U165" i="4"/>
  <c r="T165" i="4"/>
  <c r="S165" i="4"/>
  <c r="Q165" i="4"/>
  <c r="R165" i="4" s="1"/>
  <c r="V164" i="4"/>
  <c r="U164" i="4"/>
  <c r="T164" i="4"/>
  <c r="S164" i="4"/>
  <c r="Q164" i="4"/>
  <c r="R164" i="4" s="1"/>
  <c r="U163" i="4"/>
  <c r="T163" i="4"/>
  <c r="S163" i="4"/>
  <c r="V163" i="4" s="1"/>
  <c r="Q163" i="4"/>
  <c r="R163" i="4" s="1"/>
  <c r="U162" i="4"/>
  <c r="S162" i="4"/>
  <c r="Q162" i="4"/>
  <c r="R162" i="4" s="1"/>
  <c r="U161" i="4"/>
  <c r="S161" i="4"/>
  <c r="V161" i="4" s="1"/>
  <c r="Q161" i="4"/>
  <c r="R161" i="4" s="1"/>
  <c r="V160" i="4"/>
  <c r="U160" i="4"/>
  <c r="S160" i="4"/>
  <c r="T160" i="4" s="1"/>
  <c r="R160" i="4"/>
  <c r="Q160" i="4"/>
  <c r="U159" i="4"/>
  <c r="S159" i="4"/>
  <c r="V159" i="4" s="1"/>
  <c r="Q159" i="4"/>
  <c r="R159" i="4" s="1"/>
  <c r="U158" i="4"/>
  <c r="S158" i="4"/>
  <c r="T158" i="4" s="1"/>
  <c r="Q158" i="4"/>
  <c r="R158" i="4" s="1"/>
  <c r="V157" i="4"/>
  <c r="U157" i="4"/>
  <c r="T157" i="4"/>
  <c r="S157" i="4"/>
  <c r="Q157" i="4"/>
  <c r="R157" i="4" s="1"/>
  <c r="U156" i="4"/>
  <c r="S156" i="4"/>
  <c r="V156" i="4" s="1"/>
  <c r="R156" i="4"/>
  <c r="Q156" i="4"/>
  <c r="V155" i="4"/>
  <c r="U155" i="4"/>
  <c r="S155" i="4"/>
  <c r="T155" i="4" s="1"/>
  <c r="Q155" i="4"/>
  <c r="R155" i="4" s="1"/>
  <c r="U154" i="4"/>
  <c r="S154" i="4"/>
  <c r="V154" i="4" s="1"/>
  <c r="Q154" i="4"/>
  <c r="R154" i="4" s="1"/>
  <c r="U153" i="4"/>
  <c r="S153" i="4"/>
  <c r="V153" i="4" s="1"/>
  <c r="R153" i="4"/>
  <c r="Q153" i="4"/>
  <c r="V152" i="4"/>
  <c r="U152" i="4"/>
  <c r="S152" i="4"/>
  <c r="T152" i="4" s="1"/>
  <c r="R152" i="4"/>
  <c r="Q152" i="4"/>
  <c r="U151" i="4"/>
  <c r="T151" i="4"/>
  <c r="S151" i="4"/>
  <c r="V151" i="4" s="1"/>
  <c r="R151" i="4"/>
  <c r="Q151" i="4"/>
  <c r="U150" i="4"/>
  <c r="S150" i="4"/>
  <c r="V150" i="4" s="1"/>
  <c r="Q150" i="4"/>
  <c r="R150" i="4" s="1"/>
  <c r="V149" i="4"/>
  <c r="U149" i="4"/>
  <c r="T149" i="4"/>
  <c r="S149" i="4"/>
  <c r="R149" i="4"/>
  <c r="Q149" i="4"/>
  <c r="V148" i="4"/>
  <c r="U148" i="4"/>
  <c r="T148" i="4"/>
  <c r="S148" i="4"/>
  <c r="Q148" i="4"/>
  <c r="R148" i="4" s="1"/>
  <c r="U147" i="4"/>
  <c r="S147" i="4"/>
  <c r="V147" i="4" s="1"/>
  <c r="Q147" i="4"/>
  <c r="R147" i="4" s="1"/>
  <c r="U146" i="4"/>
  <c r="S146" i="4"/>
  <c r="V146" i="4" s="1"/>
  <c r="R146" i="4"/>
  <c r="Q146" i="4"/>
  <c r="V145" i="4"/>
  <c r="U145" i="4"/>
  <c r="T145" i="4"/>
  <c r="S145" i="4"/>
  <c r="Q145" i="4"/>
  <c r="R145" i="4" s="1"/>
  <c r="V144" i="4"/>
  <c r="U144" i="4"/>
  <c r="S144" i="4"/>
  <c r="T144" i="4" s="1"/>
  <c r="R144" i="4"/>
  <c r="Q144" i="4"/>
  <c r="U143" i="4"/>
  <c r="T143" i="4"/>
  <c r="S143" i="4"/>
  <c r="V143" i="4" s="1"/>
  <c r="Q143" i="4"/>
  <c r="R143" i="4" s="1"/>
  <c r="U142" i="4"/>
  <c r="S142" i="4"/>
  <c r="V142" i="4" s="1"/>
  <c r="Q142" i="4"/>
  <c r="R142" i="4" s="1"/>
  <c r="V141" i="4"/>
  <c r="U141" i="4"/>
  <c r="T141" i="4"/>
  <c r="S141" i="4"/>
  <c r="Q141" i="4"/>
  <c r="R141" i="4" s="1"/>
  <c r="V140" i="4"/>
  <c r="U140" i="4"/>
  <c r="S140" i="4"/>
  <c r="T140" i="4" s="1"/>
  <c r="Q140" i="4"/>
  <c r="R140" i="4" s="1"/>
  <c r="U139" i="4"/>
  <c r="S139" i="4"/>
  <c r="T139" i="4" s="1"/>
  <c r="Q139" i="4"/>
  <c r="R139" i="4" s="1"/>
  <c r="U138" i="4"/>
  <c r="S138" i="4"/>
  <c r="V138" i="4" s="1"/>
  <c r="Q138" i="4"/>
  <c r="R138" i="4" s="1"/>
  <c r="V137" i="4"/>
  <c r="U137" i="4"/>
  <c r="S137" i="4"/>
  <c r="T137" i="4" s="1"/>
  <c r="Q137" i="4"/>
  <c r="R137" i="4" s="1"/>
  <c r="V136" i="4"/>
  <c r="U136" i="4"/>
  <c r="S136" i="4"/>
  <c r="T136" i="4" s="1"/>
  <c r="R136" i="4"/>
  <c r="Q136" i="4"/>
  <c r="V135" i="4"/>
  <c r="U135" i="4"/>
  <c r="T135" i="4"/>
  <c r="S135" i="4"/>
  <c r="Q135" i="4"/>
  <c r="R135" i="4" s="1"/>
  <c r="U134" i="4"/>
  <c r="T134" i="4"/>
  <c r="S134" i="4"/>
  <c r="V134" i="4" s="1"/>
  <c r="R134" i="4"/>
  <c r="Q134" i="4"/>
  <c r="V133" i="4"/>
  <c r="U133" i="4"/>
  <c r="T133" i="4"/>
  <c r="S133" i="4"/>
  <c r="Q133" i="4"/>
  <c r="R133" i="4" s="1"/>
  <c r="V132" i="4"/>
  <c r="U132" i="4"/>
  <c r="S132" i="4"/>
  <c r="T132" i="4" s="1"/>
  <c r="R132" i="4"/>
  <c r="Q132" i="4"/>
  <c r="V131" i="4"/>
  <c r="U131" i="4"/>
  <c r="T131" i="4"/>
  <c r="S131" i="4"/>
  <c r="Q131" i="4"/>
  <c r="R131" i="4" s="1"/>
  <c r="U130" i="4"/>
  <c r="S130" i="4"/>
  <c r="V130" i="4" s="1"/>
  <c r="Q130" i="4"/>
  <c r="R130" i="4" s="1"/>
  <c r="V129" i="4"/>
  <c r="U129" i="4"/>
  <c r="S129" i="4"/>
  <c r="T129" i="4" s="1"/>
  <c r="R129" i="4"/>
  <c r="Q129" i="4"/>
  <c r="V128" i="4"/>
  <c r="U128" i="4"/>
  <c r="S128" i="4"/>
  <c r="T128" i="4" s="1"/>
  <c r="R128" i="4"/>
  <c r="Q128" i="4"/>
  <c r="V127" i="4"/>
  <c r="U127" i="4"/>
  <c r="T127" i="4"/>
  <c r="S127" i="4"/>
  <c r="Q127" i="4"/>
  <c r="R127" i="4" s="1"/>
  <c r="U126" i="4"/>
  <c r="T126" i="4"/>
  <c r="S126" i="4"/>
  <c r="V126" i="4" s="1"/>
  <c r="Q126" i="4"/>
  <c r="R126" i="4" s="1"/>
  <c r="V125" i="4"/>
  <c r="U125" i="4"/>
  <c r="T125" i="4"/>
  <c r="S125" i="4"/>
  <c r="Q125" i="4"/>
  <c r="R125" i="4" s="1"/>
  <c r="U124" i="4"/>
  <c r="S124" i="4"/>
  <c r="V124" i="4" s="1"/>
  <c r="Q124" i="4"/>
  <c r="R124" i="4" s="1"/>
  <c r="V123" i="4"/>
  <c r="U123" i="4"/>
  <c r="S123" i="4"/>
  <c r="T123" i="4" s="1"/>
  <c r="Q123" i="4"/>
  <c r="R123" i="4" s="1"/>
  <c r="U122" i="4"/>
  <c r="S122" i="4"/>
  <c r="V122" i="4" s="1"/>
  <c r="Q122" i="4"/>
  <c r="R122" i="4" s="1"/>
  <c r="U121" i="4"/>
  <c r="S121" i="4"/>
  <c r="V121" i="4" s="1"/>
  <c r="Q121" i="4"/>
  <c r="R121" i="4" s="1"/>
  <c r="V120" i="4"/>
  <c r="U120" i="4"/>
  <c r="S120" i="4"/>
  <c r="T120" i="4" s="1"/>
  <c r="Q120" i="4"/>
  <c r="R120" i="4" s="1"/>
  <c r="U119" i="4"/>
  <c r="S119" i="4"/>
  <c r="V119" i="4" s="1"/>
  <c r="Q119" i="4"/>
  <c r="R119" i="4" s="1"/>
  <c r="U118" i="4"/>
  <c r="S118" i="4"/>
  <c r="T118" i="4" s="1"/>
  <c r="Q118" i="4"/>
  <c r="R118" i="4" s="1"/>
  <c r="V117" i="4"/>
  <c r="U117" i="4"/>
  <c r="S117" i="4"/>
  <c r="T117" i="4" s="1"/>
  <c r="R117" i="4"/>
  <c r="Q117" i="4"/>
  <c r="U116" i="4"/>
  <c r="S116" i="4"/>
  <c r="T116" i="4" s="1"/>
  <c r="Q116" i="4"/>
  <c r="R116" i="4" s="1"/>
  <c r="V115" i="4"/>
  <c r="U115" i="4"/>
  <c r="T115" i="4"/>
  <c r="S115" i="4"/>
  <c r="Q115" i="4"/>
  <c r="R115" i="4" s="1"/>
  <c r="U114" i="4"/>
  <c r="T114" i="4"/>
  <c r="S114" i="4"/>
  <c r="V114" i="4" s="1"/>
  <c r="R114" i="4"/>
  <c r="Q114" i="4"/>
  <c r="U113" i="4"/>
  <c r="S113" i="4"/>
  <c r="V113" i="4" s="1"/>
  <c r="Q113" i="4"/>
  <c r="R113" i="4" s="1"/>
  <c r="V112" i="4"/>
  <c r="U112" i="4"/>
  <c r="S112" i="4"/>
  <c r="T112" i="4" s="1"/>
  <c r="Q112" i="4"/>
  <c r="R112" i="4" s="1"/>
  <c r="V111" i="4"/>
  <c r="U111" i="4"/>
  <c r="T111" i="4"/>
  <c r="S111" i="4"/>
  <c r="R111" i="4"/>
  <c r="Q111" i="4"/>
  <c r="U110" i="4"/>
  <c r="S110" i="4"/>
  <c r="T110" i="4" s="1"/>
  <c r="Q110" i="4"/>
  <c r="R110" i="4" s="1"/>
  <c r="V109" i="4"/>
  <c r="U109" i="4"/>
  <c r="S109" i="4"/>
  <c r="T109" i="4" s="1"/>
  <c r="Q109" i="4"/>
  <c r="R109" i="4" s="1"/>
  <c r="V108" i="4"/>
  <c r="U108" i="4"/>
  <c r="S108" i="4"/>
  <c r="T108" i="4" s="1"/>
  <c r="Q108" i="4"/>
  <c r="R108" i="4" s="1"/>
  <c r="U107" i="4"/>
  <c r="S107" i="4"/>
  <c r="V107" i="4" s="1"/>
  <c r="Q107" i="4"/>
  <c r="R107" i="4" s="1"/>
  <c r="U106" i="4"/>
  <c r="S106" i="4"/>
  <c r="V106" i="4" s="1"/>
  <c r="Q106" i="4"/>
  <c r="R106" i="4" s="1"/>
  <c r="V105" i="4"/>
  <c r="U105" i="4"/>
  <c r="S105" i="4"/>
  <c r="T105" i="4" s="1"/>
  <c r="Q105" i="4"/>
  <c r="R105" i="4" s="1"/>
  <c r="V104" i="4"/>
  <c r="U104" i="4"/>
  <c r="S104" i="4"/>
  <c r="T104" i="4" s="1"/>
  <c r="Q104" i="4"/>
  <c r="R104" i="4" s="1"/>
  <c r="U103" i="4"/>
  <c r="S103" i="4"/>
  <c r="T103" i="4" s="1"/>
  <c r="Q103" i="4"/>
  <c r="R103" i="4" s="1"/>
  <c r="V102" i="4"/>
  <c r="U102" i="4"/>
  <c r="S102" i="4"/>
  <c r="T102" i="4" s="1"/>
  <c r="Q102" i="4"/>
  <c r="R102" i="4" s="1"/>
  <c r="V101" i="4"/>
  <c r="U101" i="4"/>
  <c r="S101" i="4"/>
  <c r="T101" i="4" s="1"/>
  <c r="Q101" i="4"/>
  <c r="R101" i="4" s="1"/>
  <c r="V100" i="4"/>
  <c r="U100" i="4"/>
  <c r="T100" i="4"/>
  <c r="S100" i="4"/>
  <c r="Q100" i="4"/>
  <c r="R100" i="4" s="1"/>
  <c r="U99" i="4"/>
  <c r="T99" i="4"/>
  <c r="S99" i="4"/>
  <c r="V99" i="4" s="1"/>
  <c r="Q99" i="4"/>
  <c r="R99" i="4" s="1"/>
  <c r="U98" i="4"/>
  <c r="S98" i="4"/>
  <c r="V98" i="4" s="1"/>
  <c r="Q98" i="4"/>
  <c r="R98" i="4" s="1"/>
  <c r="V97" i="4"/>
  <c r="U97" i="4"/>
  <c r="T97" i="4"/>
  <c r="S97" i="4"/>
  <c r="Q97" i="4"/>
  <c r="R97" i="4" s="1"/>
  <c r="V96" i="4"/>
  <c r="U96" i="4"/>
  <c r="S96" i="4"/>
  <c r="T96" i="4" s="1"/>
  <c r="Q96" i="4"/>
  <c r="R96" i="4" s="1"/>
  <c r="U95" i="4"/>
  <c r="S95" i="4"/>
  <c r="T95" i="4" s="1"/>
  <c r="Q95" i="4"/>
  <c r="R95" i="4" s="1"/>
  <c r="V94" i="4"/>
  <c r="U94" i="4"/>
  <c r="T94" i="4"/>
  <c r="S94" i="4"/>
  <c r="Q94" i="4"/>
  <c r="R94" i="4" s="1"/>
  <c r="U93" i="4"/>
  <c r="S93" i="4"/>
  <c r="V93" i="4" s="1"/>
  <c r="R93" i="4"/>
  <c r="Q93" i="4"/>
  <c r="U92" i="4"/>
  <c r="S92" i="4"/>
  <c r="T92" i="4" s="1"/>
  <c r="Q92" i="4"/>
  <c r="R92" i="4" s="1"/>
  <c r="V91" i="4"/>
  <c r="U91" i="4"/>
  <c r="T91" i="4"/>
  <c r="S91" i="4"/>
  <c r="Q91" i="4"/>
  <c r="R91" i="4" s="1"/>
  <c r="U90" i="4"/>
  <c r="T90" i="4"/>
  <c r="S90" i="4"/>
  <c r="V90" i="4" s="1"/>
  <c r="R90" i="4"/>
  <c r="Q90" i="4"/>
  <c r="U89" i="4"/>
  <c r="S89" i="4"/>
  <c r="V89" i="4" s="1"/>
  <c r="Q89" i="4"/>
  <c r="R89" i="4" s="1"/>
  <c r="V88" i="4"/>
  <c r="U88" i="4"/>
  <c r="S88" i="4"/>
  <c r="T88" i="4" s="1"/>
  <c r="Q88" i="4"/>
  <c r="R88" i="4" s="1"/>
  <c r="V87" i="4"/>
  <c r="U87" i="4"/>
  <c r="T87" i="4"/>
  <c r="S87" i="4"/>
  <c r="R87" i="4"/>
  <c r="Q87" i="4"/>
  <c r="U86" i="4"/>
  <c r="S86" i="4"/>
  <c r="T86" i="4" s="1"/>
  <c r="Q86" i="4"/>
  <c r="R86" i="4" s="1"/>
  <c r="U85" i="4"/>
  <c r="S85" i="4"/>
  <c r="V85" i="4" s="1"/>
  <c r="R85" i="4"/>
  <c r="Q85" i="4"/>
  <c r="V84" i="4"/>
  <c r="U84" i="4"/>
  <c r="T84" i="4"/>
  <c r="S84" i="4"/>
  <c r="R84" i="4"/>
  <c r="Q84" i="4"/>
  <c r="U83" i="4"/>
  <c r="S83" i="4"/>
  <c r="T83" i="4" s="1"/>
  <c r="Q83" i="4"/>
  <c r="R83" i="4" s="1"/>
  <c r="U82" i="4"/>
  <c r="S82" i="4"/>
  <c r="V82" i="4" s="1"/>
  <c r="R82" i="4"/>
  <c r="Q82" i="4"/>
  <c r="V81" i="4"/>
  <c r="U81" i="4"/>
  <c r="T81" i="4"/>
  <c r="S81" i="4"/>
  <c r="R81" i="4"/>
  <c r="Q81" i="4"/>
  <c r="V80" i="4"/>
  <c r="U80" i="4"/>
  <c r="S80" i="4"/>
  <c r="T80" i="4" s="1"/>
  <c r="Q80" i="4"/>
  <c r="R80" i="4" s="1"/>
  <c r="U79" i="4"/>
  <c r="S79" i="4"/>
  <c r="V79" i="4" s="1"/>
  <c r="R79" i="4"/>
  <c r="Q79" i="4"/>
  <c r="V78" i="4"/>
  <c r="U78" i="4"/>
  <c r="T78" i="4"/>
  <c r="S78" i="4"/>
  <c r="R78" i="4"/>
  <c r="Q78" i="4"/>
  <c r="U77" i="4"/>
  <c r="S77" i="4"/>
  <c r="V77" i="4" s="1"/>
  <c r="Q77" i="4"/>
  <c r="R77" i="4" s="1"/>
  <c r="U76" i="4"/>
  <c r="S76" i="4"/>
  <c r="V76" i="4" s="1"/>
  <c r="R76" i="4"/>
  <c r="Q76" i="4"/>
  <c r="V75" i="4"/>
  <c r="U75" i="4"/>
  <c r="T75" i="4"/>
  <c r="S75" i="4"/>
  <c r="Q75" i="4"/>
  <c r="R75" i="4" s="1"/>
  <c r="U74" i="4"/>
  <c r="T74" i="4"/>
  <c r="S74" i="4"/>
  <c r="V74" i="4" s="1"/>
  <c r="Q74" i="4"/>
  <c r="R74" i="4" s="1"/>
  <c r="U73" i="4"/>
  <c r="S73" i="4"/>
  <c r="V73" i="4" s="1"/>
  <c r="R73" i="4"/>
  <c r="Q73" i="4"/>
  <c r="V72" i="4"/>
  <c r="U72" i="4"/>
  <c r="S72" i="4"/>
  <c r="T72" i="4" s="1"/>
  <c r="Q72" i="4"/>
  <c r="R72" i="4" s="1"/>
  <c r="V71" i="4"/>
  <c r="U71" i="4"/>
  <c r="T71" i="4"/>
  <c r="S71" i="4"/>
  <c r="Q71" i="4"/>
  <c r="R71" i="4" s="1"/>
  <c r="U70" i="4"/>
  <c r="S70" i="4"/>
  <c r="V70" i="4" s="1"/>
  <c r="R70" i="4"/>
  <c r="Q70" i="4"/>
  <c r="U69" i="4"/>
  <c r="S69" i="4"/>
  <c r="V69" i="4" s="1"/>
  <c r="Q69" i="4"/>
  <c r="R69" i="4" s="1"/>
  <c r="V68" i="4"/>
  <c r="U68" i="4"/>
  <c r="T68" i="4"/>
  <c r="S68" i="4"/>
  <c r="Q68" i="4"/>
  <c r="R68" i="4" s="1"/>
  <c r="U67" i="4"/>
  <c r="S67" i="4"/>
  <c r="V67" i="4" s="1"/>
  <c r="Q67" i="4"/>
  <c r="R67" i="4" s="1"/>
  <c r="U66" i="4"/>
  <c r="S66" i="4"/>
  <c r="V66" i="4" s="1"/>
  <c r="Q66" i="4"/>
  <c r="R66" i="4" s="1"/>
  <c r="V65" i="4"/>
  <c r="U65" i="4"/>
  <c r="T65" i="4"/>
  <c r="S65" i="4"/>
  <c r="Q65" i="4"/>
  <c r="R65" i="4" s="1"/>
  <c r="V64" i="4"/>
  <c r="U64" i="4"/>
  <c r="S64" i="4"/>
  <c r="T64" i="4" s="1"/>
  <c r="Q64" i="4"/>
  <c r="R64" i="4" s="1"/>
  <c r="V63" i="4"/>
  <c r="U63" i="4"/>
  <c r="S63" i="4"/>
  <c r="T63" i="4" s="1"/>
  <c r="Q63" i="4"/>
  <c r="R63" i="4" s="1"/>
  <c r="V62" i="4"/>
  <c r="U62" i="4"/>
  <c r="T62" i="4"/>
  <c r="S62" i="4"/>
  <c r="Q62" i="4"/>
  <c r="R62" i="4" s="1"/>
  <c r="U61" i="4"/>
  <c r="S61" i="4"/>
  <c r="V61" i="4" s="1"/>
  <c r="Q61" i="4"/>
  <c r="R61" i="4" s="1"/>
  <c r="V60" i="4"/>
  <c r="U60" i="4"/>
  <c r="S60" i="4"/>
  <c r="T60" i="4" s="1"/>
  <c r="Q60" i="4"/>
  <c r="R60" i="4" s="1"/>
  <c r="V59" i="4"/>
  <c r="U59" i="4"/>
  <c r="T59" i="4"/>
  <c r="S59" i="4"/>
  <c r="Q59" i="4"/>
  <c r="R59" i="4" s="1"/>
  <c r="U58" i="4"/>
  <c r="S58" i="4"/>
  <c r="V58" i="4" s="1"/>
  <c r="Q58" i="4"/>
  <c r="R58" i="4" s="1"/>
  <c r="V57" i="4"/>
  <c r="U57" i="4"/>
  <c r="S57" i="4"/>
  <c r="T57" i="4" s="1"/>
  <c r="Q57" i="4"/>
  <c r="R57" i="4" s="1"/>
  <c r="U56" i="4"/>
  <c r="S56" i="4"/>
  <c r="T56" i="4" s="1"/>
  <c r="Q56" i="4"/>
  <c r="R56" i="4" s="1"/>
  <c r="U55" i="4"/>
  <c r="S55" i="4"/>
  <c r="T55" i="4" s="1"/>
  <c r="Q55" i="4"/>
  <c r="R55" i="4" s="1"/>
  <c r="V54" i="4"/>
  <c r="U54" i="4"/>
  <c r="S54" i="4"/>
  <c r="T54" i="4" s="1"/>
  <c r="Q54" i="4"/>
  <c r="R54" i="4" s="1"/>
  <c r="U53" i="4"/>
  <c r="S53" i="4"/>
  <c r="V53" i="4" s="1"/>
  <c r="R53" i="4"/>
  <c r="Q53" i="4"/>
  <c r="U52" i="4"/>
  <c r="S52" i="4"/>
  <c r="V52" i="4" s="1"/>
  <c r="Q52" i="4"/>
  <c r="R52" i="4" s="1"/>
  <c r="V51" i="4"/>
  <c r="U51" i="4"/>
  <c r="S51" i="4"/>
  <c r="T51" i="4" s="1"/>
  <c r="Q51" i="4"/>
  <c r="R51" i="4" s="1"/>
  <c r="U50" i="4"/>
  <c r="S50" i="4"/>
  <c r="V50" i="4" s="1"/>
  <c r="R50" i="4"/>
  <c r="Q50" i="4"/>
  <c r="U49" i="4"/>
  <c r="S49" i="4"/>
  <c r="V49" i="4" s="1"/>
  <c r="Q49" i="4"/>
  <c r="R49" i="4" s="1"/>
  <c r="V48" i="4"/>
  <c r="U48" i="4"/>
  <c r="S48" i="4"/>
  <c r="T48" i="4" s="1"/>
  <c r="Q48" i="4"/>
  <c r="R48" i="4" s="1"/>
  <c r="U47" i="4"/>
  <c r="S47" i="4"/>
  <c r="V47" i="4" s="1"/>
  <c r="R47" i="4"/>
  <c r="Q47" i="4"/>
  <c r="U46" i="4"/>
  <c r="S46" i="4"/>
  <c r="V46" i="4" s="1"/>
  <c r="Q46" i="4"/>
  <c r="R46" i="4" s="1"/>
  <c r="U45" i="4"/>
  <c r="S45" i="4"/>
  <c r="V45" i="4" s="1"/>
  <c r="Q45" i="4"/>
  <c r="R45" i="4" s="1"/>
  <c r="U44" i="4"/>
  <c r="S44" i="4"/>
  <c r="V44" i="4" s="1"/>
  <c r="R44" i="4"/>
  <c r="Q44" i="4"/>
  <c r="U43" i="4"/>
  <c r="S43" i="4"/>
  <c r="T43" i="4" s="1"/>
  <c r="Q43" i="4"/>
  <c r="R43" i="4" s="1"/>
  <c r="U42" i="4"/>
  <c r="T42" i="4"/>
  <c r="S42" i="4"/>
  <c r="V42" i="4" s="1"/>
  <c r="Q42" i="4"/>
  <c r="R42" i="4" s="1"/>
  <c r="U41" i="4"/>
  <c r="S41" i="4"/>
  <c r="V41" i="4" s="1"/>
  <c r="R41" i="4"/>
  <c r="Q41" i="4"/>
  <c r="U40" i="4"/>
  <c r="S40" i="4"/>
  <c r="T40" i="4" s="1"/>
  <c r="Q40" i="4"/>
  <c r="R40" i="4" s="1"/>
  <c r="V39" i="4"/>
  <c r="U39" i="4"/>
  <c r="T39" i="4"/>
  <c r="S39" i="4"/>
  <c r="Q39" i="4"/>
  <c r="R39" i="4" s="1"/>
  <c r="U38" i="4"/>
  <c r="S38" i="4"/>
  <c r="V38" i="4" s="1"/>
  <c r="R38" i="4"/>
  <c r="Q38" i="4"/>
  <c r="U37" i="4"/>
  <c r="S37" i="4"/>
  <c r="V37" i="4" s="1"/>
  <c r="Q37" i="4"/>
  <c r="R37" i="4" s="1"/>
  <c r="V36" i="4"/>
  <c r="U36" i="4"/>
  <c r="T36" i="4"/>
  <c r="S36" i="4"/>
  <c r="Q36" i="4"/>
  <c r="R36" i="4" s="1"/>
  <c r="U35" i="4"/>
  <c r="S35" i="4"/>
  <c r="V35" i="4" s="1"/>
  <c r="Q35" i="4"/>
  <c r="R35" i="4" s="1"/>
  <c r="U34" i="4"/>
  <c r="S34" i="4"/>
  <c r="V34" i="4" s="1"/>
  <c r="Q34" i="4"/>
  <c r="R34" i="4" s="1"/>
  <c r="V33" i="4"/>
  <c r="U33" i="4"/>
  <c r="T33" i="4"/>
  <c r="S33" i="4"/>
  <c r="Q33" i="4"/>
  <c r="R33" i="4" s="1"/>
  <c r="U32" i="4"/>
  <c r="S32" i="4"/>
  <c r="T32" i="4" s="1"/>
  <c r="Q32" i="4"/>
  <c r="R32" i="4" s="1"/>
  <c r="U31" i="4"/>
  <c r="S31" i="4"/>
  <c r="V31" i="4" s="1"/>
  <c r="Q31" i="4"/>
  <c r="R31" i="4" s="1"/>
  <c r="V30" i="4"/>
  <c r="U30" i="4"/>
  <c r="T30" i="4"/>
  <c r="S30" i="4"/>
  <c r="Q30" i="4"/>
  <c r="R30" i="4" s="1"/>
  <c r="U29" i="4"/>
  <c r="S29" i="4"/>
  <c r="V29" i="4" s="1"/>
  <c r="Q29" i="4"/>
  <c r="R29" i="4" s="1"/>
  <c r="U28" i="4"/>
  <c r="S28" i="4"/>
  <c r="V28" i="4" s="1"/>
  <c r="Q28" i="4"/>
  <c r="R28" i="4" s="1"/>
  <c r="V27" i="4"/>
  <c r="U27" i="4"/>
  <c r="T27" i="4"/>
  <c r="S27" i="4"/>
  <c r="Q27" i="4"/>
  <c r="R27" i="4" s="1"/>
  <c r="U26" i="4"/>
  <c r="S26" i="4"/>
  <c r="V26" i="4" s="1"/>
  <c r="Q26" i="4"/>
  <c r="R26" i="4" s="1"/>
  <c r="U25" i="4"/>
  <c r="S25" i="4"/>
  <c r="V25" i="4" s="1"/>
  <c r="Q25" i="4"/>
  <c r="R25" i="4" s="1"/>
  <c r="U24" i="4"/>
  <c r="S24" i="4"/>
  <c r="T24" i="4" s="1"/>
  <c r="Q24" i="4"/>
  <c r="R24" i="4" s="1"/>
  <c r="V23" i="4"/>
  <c r="U23" i="4"/>
  <c r="S23" i="4"/>
  <c r="T23" i="4" s="1"/>
  <c r="Q23" i="4"/>
  <c r="R23" i="4" s="1"/>
  <c r="U22" i="4"/>
  <c r="S22" i="4"/>
  <c r="V22" i="4" s="1"/>
  <c r="Q22" i="4"/>
  <c r="R22" i="4" s="1"/>
  <c r="U21" i="4"/>
  <c r="S21" i="4"/>
  <c r="V21" i="4" s="1"/>
  <c r="R21" i="4"/>
  <c r="Q21" i="4"/>
  <c r="V20" i="4"/>
  <c r="U20" i="4"/>
  <c r="S20" i="4"/>
  <c r="T20" i="4" s="1"/>
  <c r="Q20" i="4"/>
  <c r="R20" i="4" s="1"/>
  <c r="U19" i="4"/>
  <c r="S19" i="4"/>
  <c r="T19" i="4" s="1"/>
  <c r="Q19" i="4"/>
  <c r="R19" i="4" s="1"/>
  <c r="U18" i="4"/>
  <c r="S18" i="4"/>
  <c r="V18" i="4" s="1"/>
  <c r="R18" i="4"/>
  <c r="Q18" i="4"/>
  <c r="V17" i="4"/>
  <c r="U17" i="4"/>
  <c r="S17" i="4"/>
  <c r="T17" i="4" s="1"/>
  <c r="Q17" i="4"/>
  <c r="R17" i="4" s="1"/>
  <c r="U16" i="4"/>
  <c r="S16" i="4"/>
  <c r="T16" i="4" s="1"/>
  <c r="Q16" i="4"/>
  <c r="R16" i="4" s="1"/>
  <c r="U15" i="4"/>
  <c r="S15" i="4"/>
  <c r="V15" i="4" s="1"/>
  <c r="R15" i="4"/>
  <c r="Q15" i="4"/>
  <c r="V14" i="4"/>
  <c r="U14" i="4"/>
  <c r="S14" i="4"/>
  <c r="T14" i="4" s="1"/>
  <c r="Q14" i="4"/>
  <c r="R14" i="4" s="1"/>
  <c r="U13" i="4"/>
  <c r="S13" i="4"/>
  <c r="V13" i="4" s="1"/>
  <c r="Q13" i="4"/>
  <c r="R13" i="4" s="1"/>
  <c r="U12" i="4"/>
  <c r="S12" i="4"/>
  <c r="V12" i="4" s="1"/>
  <c r="R12" i="4"/>
  <c r="Q12" i="4"/>
  <c r="V11" i="4"/>
  <c r="U11" i="4"/>
  <c r="S11" i="4"/>
  <c r="T11" i="4" s="1"/>
  <c r="Q11" i="4"/>
  <c r="R11" i="4" s="1"/>
  <c r="U10" i="4"/>
  <c r="T10" i="4"/>
  <c r="S10" i="4"/>
  <c r="V10" i="4" s="1"/>
  <c r="Q10" i="4"/>
  <c r="R10" i="4" s="1"/>
  <c r="U9" i="4"/>
  <c r="S9" i="4"/>
  <c r="V9" i="4" s="1"/>
  <c r="R9" i="4"/>
  <c r="Q9" i="4"/>
  <c r="V8" i="4"/>
  <c r="U8" i="4"/>
  <c r="S8" i="4"/>
  <c r="T8" i="4" s="1"/>
  <c r="Q8" i="4"/>
  <c r="R8" i="4" s="1"/>
  <c r="U7" i="4"/>
  <c r="T7" i="4"/>
  <c r="S7" i="4"/>
  <c r="V7" i="4" s="1"/>
  <c r="Q7" i="4"/>
  <c r="R7" i="4" s="1"/>
  <c r="U6" i="4"/>
  <c r="S6" i="4"/>
  <c r="V6" i="4" s="1"/>
  <c r="R6" i="4"/>
  <c r="Q6" i="4"/>
  <c r="U5" i="4"/>
  <c r="S5" i="4"/>
  <c r="V5" i="4" s="1"/>
  <c r="Q5" i="4"/>
  <c r="R5" i="4" s="1"/>
  <c r="U4" i="4"/>
  <c r="S4" i="4"/>
  <c r="T4" i="4" s="1"/>
  <c r="Q4" i="4"/>
  <c r="R4" i="4" s="1"/>
  <c r="V234" i="4" l="1"/>
  <c r="T234" i="4"/>
  <c r="T121" i="4"/>
  <c r="T225" i="4"/>
  <c r="T6" i="4"/>
  <c r="T9" i="4"/>
  <c r="T12" i="4"/>
  <c r="T15" i="4"/>
  <c r="T18" i="4"/>
  <c r="V24" i="4"/>
  <c r="T67" i="4"/>
  <c r="T70" i="4"/>
  <c r="T73" i="4"/>
  <c r="T76" i="4"/>
  <c r="T79" i="4"/>
  <c r="T82" i="4"/>
  <c r="T147" i="4"/>
  <c r="T195" i="4"/>
  <c r="T204" i="4"/>
  <c r="V210" i="4"/>
  <c r="T210" i="4"/>
  <c r="V103" i="4"/>
  <c r="T106" i="4"/>
  <c r="V118" i="4"/>
  <c r="T52" i="4"/>
  <c r="T130" i="4"/>
  <c r="V186" i="4"/>
  <c r="T186" i="4"/>
  <c r="T107" i="4"/>
  <c r="T156" i="4"/>
  <c r="T124" i="4"/>
  <c r="V158" i="4"/>
  <c r="T46" i="4"/>
  <c r="T171" i="4"/>
  <c r="T153" i="4"/>
  <c r="T177" i="4"/>
  <c r="T22" i="4"/>
  <c r="V162" i="4"/>
  <c r="T162" i="4"/>
  <c r="V180" i="4"/>
  <c r="T220" i="4"/>
  <c r="V226" i="4"/>
  <c r="T226" i="4"/>
  <c r="V244" i="4"/>
  <c r="V268" i="4"/>
  <c r="T161" i="4"/>
  <c r="T231" i="4"/>
  <c r="T58" i="4"/>
  <c r="T28" i="4"/>
  <c r="V40" i="4"/>
  <c r="V55" i="4"/>
  <c r="T89" i="4"/>
  <c r="T113" i="4"/>
  <c r="T119" i="4"/>
  <c r="T122" i="4"/>
  <c r="V139" i="4"/>
  <c r="T142" i="4"/>
  <c r="T159" i="4"/>
  <c r="V174" i="4"/>
  <c r="T214" i="4"/>
  <c r="T217" i="4"/>
  <c r="T223" i="4"/>
  <c r="V241" i="4"/>
  <c r="V265" i="4"/>
  <c r="T49" i="4"/>
  <c r="V83" i="4"/>
  <c r="V86" i="4"/>
  <c r="V92" i="4"/>
  <c r="V95" i="4"/>
  <c r="V110" i="4"/>
  <c r="V116" i="4"/>
  <c r="V202" i="4"/>
  <c r="T202" i="4"/>
  <c r="T167" i="4"/>
  <c r="T25" i="4"/>
  <c r="T31" i="4"/>
  <c r="V43" i="4"/>
  <c r="T190" i="4"/>
  <c r="T193" i="4"/>
  <c r="T199" i="4"/>
  <c r="T257" i="4"/>
  <c r="T260" i="4"/>
  <c r="V170" i="4"/>
  <c r="T170" i="4"/>
  <c r="T150" i="4"/>
  <c r="V250" i="4"/>
  <c r="T250" i="4"/>
  <c r="T247" i="4"/>
  <c r="V19" i="4"/>
  <c r="V4" i="4"/>
  <c r="T35" i="4"/>
  <c r="T38" i="4"/>
  <c r="T41" i="4"/>
  <c r="T44" i="4"/>
  <c r="T47" i="4"/>
  <c r="T50" i="4"/>
  <c r="V56" i="4"/>
  <c r="V178" i="4"/>
  <c r="T178" i="4"/>
  <c r="V242" i="4"/>
  <c r="T242" i="4"/>
  <c r="T263" i="4"/>
  <c r="V266" i="4"/>
  <c r="T266" i="4"/>
  <c r="T34" i="4"/>
  <c r="V16" i="4"/>
  <c r="T154" i="4"/>
  <c r="T175" i="4"/>
  <c r="T239" i="4"/>
  <c r="T183" i="4"/>
  <c r="T98" i="4"/>
  <c r="T26" i="4"/>
  <c r="V32" i="4"/>
  <c r="V218" i="4"/>
  <c r="T218" i="4"/>
  <c r="T138" i="4"/>
  <c r="T66" i="4"/>
  <c r="T146" i="4"/>
  <c r="V194" i="4"/>
  <c r="T194" i="4"/>
  <c r="V258" i="4"/>
  <c r="T258" i="4"/>
  <c r="T191" i="4"/>
  <c r="T255" i="4"/>
  <c r="T5" i="4"/>
  <c r="T13" i="4"/>
  <c r="T21" i="4"/>
  <c r="T29" i="4"/>
  <c r="T37" i="4"/>
  <c r="T45" i="4"/>
  <c r="T53" i="4"/>
  <c r="T61" i="4"/>
  <c r="T69" i="4"/>
  <c r="T77" i="4"/>
  <c r="T85" i="4"/>
  <c r="T9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author>
  </authors>
  <commentList>
    <comment ref="E9" authorId="0" shapeId="0" xr:uid="{00000000-0006-0000-0300-000001000000}">
      <text>
        <r>
          <rPr>
            <b/>
            <sz val="9"/>
            <color indexed="81"/>
            <rFont val="Tahoma"/>
            <family val="2"/>
          </rPr>
          <t>STE:</t>
        </r>
        <r>
          <rPr>
            <sz val="9"/>
            <color indexed="81"/>
            <rFont val="Tahoma"/>
            <family val="2"/>
          </rPr>
          <t xml:space="preserve">
refer to TGAS project</t>
        </r>
      </text>
    </comment>
    <comment ref="E11" authorId="0" shapeId="0" xr:uid="{00000000-0006-0000-0300-000002000000}">
      <text>
        <r>
          <rPr>
            <b/>
            <sz val="9"/>
            <color indexed="81"/>
            <rFont val="Tahoma"/>
            <family val="2"/>
          </rPr>
          <t>STE:</t>
        </r>
        <r>
          <rPr>
            <sz val="9"/>
            <color indexed="81"/>
            <rFont val="Tahoma"/>
            <family val="2"/>
          </rPr>
          <t xml:space="preserve">
refer to TGAS project</t>
        </r>
      </text>
    </comment>
    <comment ref="E12" authorId="0" shapeId="0" xr:uid="{00000000-0006-0000-0300-000003000000}">
      <text>
        <r>
          <rPr>
            <b/>
            <sz val="9"/>
            <color indexed="81"/>
            <rFont val="Tahoma"/>
            <family val="2"/>
          </rPr>
          <t>STE:</t>
        </r>
        <r>
          <rPr>
            <sz val="9"/>
            <color indexed="81"/>
            <rFont val="Tahoma"/>
            <family val="2"/>
          </rPr>
          <t xml:space="preserve">
refer to TGAS project</t>
        </r>
      </text>
    </comment>
    <comment ref="E20" authorId="0" shapeId="0" xr:uid="{00000000-0006-0000-0300-000004000000}">
      <text>
        <r>
          <rPr>
            <b/>
            <sz val="9"/>
            <color indexed="81"/>
            <rFont val="Tahoma"/>
            <family val="2"/>
          </rPr>
          <t>STE:</t>
        </r>
        <r>
          <rPr>
            <sz val="9"/>
            <color indexed="81"/>
            <rFont val="Tahoma"/>
            <family val="2"/>
          </rPr>
          <t xml:space="preserve">
refer to TGAS project</t>
        </r>
      </text>
    </comment>
    <comment ref="E21" authorId="0" shapeId="0" xr:uid="{00000000-0006-0000-0300-000005000000}">
      <text>
        <r>
          <rPr>
            <b/>
            <sz val="9"/>
            <color indexed="81"/>
            <rFont val="Tahoma"/>
            <family val="2"/>
          </rPr>
          <t>STE:</t>
        </r>
        <r>
          <rPr>
            <sz val="9"/>
            <color indexed="81"/>
            <rFont val="Tahoma"/>
            <family val="2"/>
          </rPr>
          <t xml:space="preserve">
refer to TGAS project
May Be combustible at higher temperature</t>
        </r>
      </text>
    </comment>
    <comment ref="K22" authorId="0" shapeId="0" xr:uid="{00000000-0006-0000-0300-000006000000}">
      <text>
        <r>
          <rPr>
            <b/>
            <sz val="9"/>
            <color indexed="81"/>
            <rFont val="Tahoma"/>
            <family val="2"/>
          </rPr>
          <t>STE:</t>
        </r>
        <r>
          <rPr>
            <sz val="9"/>
            <color indexed="81"/>
            <rFont val="Tahoma"/>
            <family val="2"/>
          </rPr>
          <t xml:space="preserve">
infromation refer to https://en.wikipedia.org/wiki/Flammability_limit</t>
        </r>
      </text>
    </comment>
    <comment ref="B27" authorId="0" shapeId="0" xr:uid="{00000000-0006-0000-0300-000007000000}">
      <text>
        <r>
          <rPr>
            <b/>
            <sz val="9"/>
            <color indexed="81"/>
            <rFont val="Tahoma"/>
            <family val="2"/>
          </rPr>
          <t>STE:</t>
        </r>
        <r>
          <rPr>
            <sz val="9"/>
            <color indexed="81"/>
            <rFont val="Tahoma"/>
            <family val="2"/>
          </rPr>
          <t xml:space="preserve">
p-Xylene+m-Xylene+o-Xylene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author>
  </authors>
  <commentList>
    <comment ref="T10" authorId="0" shapeId="0" xr:uid="{00000000-0006-0000-0400-000001000000}">
      <text>
        <r>
          <rPr>
            <b/>
            <sz val="9"/>
            <color indexed="81"/>
            <rFont val="Tahoma"/>
            <family val="2"/>
          </rPr>
          <t>STE:</t>
        </r>
        <r>
          <rPr>
            <sz val="9"/>
            <color indexed="81"/>
            <rFont val="Tahoma"/>
            <family val="2"/>
          </rPr>
          <t xml:space="preserve">
no information of dimension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author>
  </authors>
  <commentList>
    <comment ref="S10" authorId="0" shapeId="0" xr:uid="{00000000-0006-0000-0500-000001000000}">
      <text>
        <r>
          <rPr>
            <b/>
            <sz val="9"/>
            <color indexed="81"/>
            <rFont val="Tahoma"/>
            <family val="2"/>
          </rPr>
          <t>STE:</t>
        </r>
        <r>
          <rPr>
            <sz val="9"/>
            <color indexed="81"/>
            <rFont val="Tahoma"/>
            <family val="2"/>
          </rPr>
          <t xml:space="preserve">
Vendor information</t>
        </r>
      </text>
    </comment>
    <comment ref="N11" authorId="0" shapeId="0" xr:uid="{00000000-0006-0000-0500-000002000000}">
      <text>
        <r>
          <rPr>
            <b/>
            <sz val="9"/>
            <color indexed="81"/>
            <rFont val="Tahoma"/>
            <family val="2"/>
          </rPr>
          <t>STE:</t>
        </r>
        <r>
          <rPr>
            <sz val="9"/>
            <color indexed="81"/>
            <rFont val="Tahoma"/>
            <family val="2"/>
          </rPr>
          <t xml:space="preserve">
Equipment list
</t>
        </r>
      </text>
    </comment>
    <comment ref="O11" authorId="0" shapeId="0" xr:uid="{00000000-0006-0000-0500-000003000000}">
      <text>
        <r>
          <rPr>
            <b/>
            <sz val="9"/>
            <color indexed="81"/>
            <rFont val="Tahoma"/>
            <family val="2"/>
          </rPr>
          <t>STE:</t>
        </r>
        <r>
          <rPr>
            <sz val="9"/>
            <color indexed="81"/>
            <rFont val="Tahoma"/>
            <family val="2"/>
          </rPr>
          <t xml:space="preserve">
Equipment list
</t>
        </r>
      </text>
    </comment>
    <comment ref="S11" authorId="0" shapeId="0" xr:uid="{00000000-0006-0000-0500-000004000000}">
      <text>
        <r>
          <rPr>
            <b/>
            <sz val="9"/>
            <color indexed="81"/>
            <rFont val="Tahoma"/>
            <family val="2"/>
          </rPr>
          <t>STE:</t>
        </r>
        <r>
          <rPr>
            <sz val="9"/>
            <color indexed="81"/>
            <rFont val="Tahoma"/>
            <family val="2"/>
          </rPr>
          <t xml:space="preserve">
Vendor information</t>
        </r>
      </text>
    </comment>
    <comment ref="N12" authorId="0" shapeId="0" xr:uid="{00000000-0006-0000-0500-000005000000}">
      <text>
        <r>
          <rPr>
            <b/>
            <sz val="9"/>
            <color indexed="81"/>
            <rFont val="Tahoma"/>
            <family val="2"/>
          </rPr>
          <t>STE:</t>
        </r>
        <r>
          <rPr>
            <sz val="9"/>
            <color indexed="81"/>
            <rFont val="Tahoma"/>
            <family val="2"/>
          </rPr>
          <t xml:space="preserve">
Equipment list
</t>
        </r>
      </text>
    </comment>
    <comment ref="O12" authorId="0" shapeId="0" xr:uid="{00000000-0006-0000-0500-000006000000}">
      <text>
        <r>
          <rPr>
            <b/>
            <sz val="9"/>
            <color indexed="81"/>
            <rFont val="Tahoma"/>
            <family val="2"/>
          </rPr>
          <t>STE:</t>
        </r>
        <r>
          <rPr>
            <sz val="9"/>
            <color indexed="81"/>
            <rFont val="Tahoma"/>
            <family val="2"/>
          </rPr>
          <t xml:space="preserve">
Equipment list
</t>
        </r>
      </text>
    </comment>
    <comment ref="S12" authorId="0" shapeId="0" xr:uid="{00000000-0006-0000-0500-000007000000}">
      <text>
        <r>
          <rPr>
            <b/>
            <sz val="9"/>
            <color indexed="81"/>
            <rFont val="Tahoma"/>
            <family val="2"/>
          </rPr>
          <t>STE:</t>
        </r>
        <r>
          <rPr>
            <sz val="9"/>
            <color indexed="81"/>
            <rFont val="Tahoma"/>
            <family val="2"/>
          </rPr>
          <t xml:space="preserve">
Vendor information</t>
        </r>
      </text>
    </comment>
  </commentList>
</comments>
</file>

<file path=xl/sharedStrings.xml><?xml version="1.0" encoding="utf-8"?>
<sst xmlns="http://schemas.openxmlformats.org/spreadsheetml/2006/main" count="1730" uniqueCount="756">
  <si>
    <t xml:space="preserve">Equipment No. </t>
  </si>
  <si>
    <t>Service</t>
  </si>
  <si>
    <t>FORMULA</t>
  </si>
  <si>
    <t>M.WT</t>
  </si>
  <si>
    <t>MATERIAL PROPERTIES</t>
  </si>
  <si>
    <t>REMARKS</t>
  </si>
  <si>
    <t>FLASH POINT</t>
  </si>
  <si>
    <t>VAPOR DENSITY</t>
  </si>
  <si>
    <t>AUTO IGNITION TEMP</t>
  </si>
  <si>
    <t>BOILING POINT</t>
  </si>
  <si>
    <r>
      <t>0</t>
    </r>
    <r>
      <rPr>
        <b/>
        <sz val="10"/>
        <rFont val="Arial"/>
        <family val="2"/>
      </rPr>
      <t>C</t>
    </r>
  </si>
  <si>
    <t>%V/V</t>
  </si>
  <si>
    <t>Methane</t>
  </si>
  <si>
    <t>CH4</t>
  </si>
  <si>
    <t>Ethane</t>
  </si>
  <si>
    <t xml:space="preserve">C2H6 </t>
  </si>
  <si>
    <t>Propane</t>
  </si>
  <si>
    <t>C3H8</t>
  </si>
  <si>
    <t>C4H10</t>
  </si>
  <si>
    <t>n-Butane</t>
  </si>
  <si>
    <t>C5H12</t>
  </si>
  <si>
    <t>n-Pentane</t>
  </si>
  <si>
    <t>n-Hexane</t>
  </si>
  <si>
    <t>C6H14</t>
  </si>
  <si>
    <t>n-Heptane</t>
  </si>
  <si>
    <t>C7H16</t>
  </si>
  <si>
    <t>n-Octane</t>
  </si>
  <si>
    <t>C8H18</t>
  </si>
  <si>
    <t>n-Nonane</t>
  </si>
  <si>
    <t>C9H20</t>
  </si>
  <si>
    <t>Ammonia</t>
  </si>
  <si>
    <t>NH3</t>
  </si>
  <si>
    <t>Hydrogen Sulfide</t>
  </si>
  <si>
    <t>H2S</t>
  </si>
  <si>
    <t xml:space="preserve">Volume of </t>
  </si>
  <si>
    <t>Operating Conditon</t>
  </si>
  <si>
    <t>For Liquids</t>
    <phoneticPr fontId="2" type="noConversion"/>
  </si>
  <si>
    <t>For Vapors</t>
  </si>
  <si>
    <t>Remarks</t>
    <phoneticPr fontId="2" type="noConversion"/>
  </si>
  <si>
    <t>Liquid Flow Rate (m3/hr)</t>
  </si>
  <si>
    <t>Vapor Volume (Kg)</t>
  </si>
  <si>
    <t>Vapor Flow Rate (Kg/hr)</t>
  </si>
  <si>
    <t>H2</t>
  </si>
  <si>
    <t>Press. (barG)</t>
    <phoneticPr fontId="2" type="noConversion"/>
  </si>
  <si>
    <r>
      <t>Temp. (</t>
    </r>
    <r>
      <rPr>
        <vertAlign val="superscript"/>
        <sz val="8"/>
        <rFont val="Arial"/>
        <family val="2"/>
      </rPr>
      <t>0</t>
    </r>
    <r>
      <rPr>
        <sz val="8"/>
        <rFont val="Arial"/>
        <family val="2"/>
      </rPr>
      <t>C)</t>
    </r>
    <phoneticPr fontId="2" type="noConversion"/>
  </si>
  <si>
    <t>Vapour Density 
(AIR = 1)</t>
    <phoneticPr fontId="3" type="noConversion"/>
  </si>
  <si>
    <t>필요</t>
    <phoneticPr fontId="3" type="noConversion"/>
  </si>
  <si>
    <t>State
(V/L)</t>
    <phoneticPr fontId="3" type="noConversion"/>
  </si>
  <si>
    <t>Component</t>
    <phoneticPr fontId="3" type="noConversion"/>
  </si>
  <si>
    <t>(mol%)</t>
    <phoneticPr fontId="3" type="noConversion"/>
  </si>
  <si>
    <t>Fire Potential Equipment
(Y/N)</t>
    <phoneticPr fontId="3" type="noConversion"/>
  </si>
  <si>
    <t>IIA</t>
  </si>
  <si>
    <t>T1</t>
  </si>
  <si>
    <t>IIC</t>
  </si>
  <si>
    <t>T2</t>
  </si>
  <si>
    <t>Group</t>
  </si>
  <si>
    <t>ⅡA</t>
  </si>
  <si>
    <t>ⅡB</t>
  </si>
  <si>
    <t>ⅡC</t>
  </si>
  <si>
    <t>450 이상</t>
  </si>
  <si>
    <t>300 이상</t>
  </si>
  <si>
    <t>T2A</t>
  </si>
  <si>
    <t>280 이상</t>
  </si>
  <si>
    <t>T2B</t>
  </si>
  <si>
    <t>260 이상</t>
  </si>
  <si>
    <t>T2C</t>
  </si>
  <si>
    <t>230 이상</t>
  </si>
  <si>
    <t>T2D</t>
  </si>
  <si>
    <t>215 이상</t>
  </si>
  <si>
    <t>T3</t>
  </si>
  <si>
    <t>200 이상</t>
  </si>
  <si>
    <t>T3A</t>
  </si>
  <si>
    <t>180 이상</t>
  </si>
  <si>
    <t>T3B</t>
  </si>
  <si>
    <t>165 이상</t>
  </si>
  <si>
    <t>T3C</t>
  </si>
  <si>
    <t>160 이상</t>
  </si>
  <si>
    <t>T4</t>
  </si>
  <si>
    <t>135 이상</t>
  </si>
  <si>
    <t>T4A</t>
  </si>
  <si>
    <t>120 이상</t>
  </si>
  <si>
    <t>T5</t>
  </si>
  <si>
    <t>100 이상</t>
  </si>
  <si>
    <t>T6</t>
  </si>
  <si>
    <t>85 이상</t>
  </si>
  <si>
    <t>Classification</t>
    <phoneticPr fontId="3" type="noConversion"/>
  </si>
  <si>
    <t>Liquid Volume (m3)</t>
    <phoneticPr fontId="3" type="noConversion"/>
  </si>
  <si>
    <t>Vapor Volume &gt; 6000Kg or Vapor Flow &gt;4500Kg/hr</t>
    <phoneticPr fontId="3" type="noConversion"/>
  </si>
  <si>
    <t>Toxic Gas 
Detector
(Y/N)</t>
    <phoneticPr fontId="3" type="noConversion"/>
  </si>
  <si>
    <t>Flammable gas
Detector
(Y/N)</t>
    <phoneticPr fontId="3" type="noConversion"/>
  </si>
  <si>
    <r>
      <t xml:space="preserve">Substance </t>
    </r>
    <r>
      <rPr>
        <b/>
        <sz val="8"/>
        <rFont val="Arial"/>
        <family val="2"/>
      </rPr>
      <t>(Note 1)</t>
    </r>
    <phoneticPr fontId="3" type="noConversion"/>
  </si>
  <si>
    <t>Chemical</t>
    <phoneticPr fontId="49" type="noConversion"/>
  </si>
  <si>
    <t>CAS No.</t>
    <phoneticPr fontId="49" type="noConversion"/>
  </si>
  <si>
    <t>Class I
Division
Group</t>
    <phoneticPr fontId="49" type="noConversion"/>
  </si>
  <si>
    <t>Type</t>
    <phoneticPr fontId="49" type="noConversion"/>
  </si>
  <si>
    <t>Flash
Point
(℃)</t>
    <phoneticPr fontId="49" type="noConversion"/>
  </si>
  <si>
    <t>AIT
(℃)</t>
    <phoneticPr fontId="49" type="noConversion"/>
  </si>
  <si>
    <t>% LFL</t>
    <phoneticPr fontId="49" type="noConversion"/>
  </si>
  <si>
    <t>% UFL</t>
    <phoneticPr fontId="49" type="noConversion"/>
  </si>
  <si>
    <t>Vapor
Density
(Air=1)</t>
    <phoneticPr fontId="49" type="noConversion"/>
  </si>
  <si>
    <t>Vapor
Pressure
(mmHg)</t>
    <phoneticPr fontId="49" type="noConversion"/>
  </si>
  <si>
    <t>Class I
Zone
Group</t>
    <phoneticPr fontId="49" type="noConversion"/>
  </si>
  <si>
    <t>MIE
(mJ)</t>
    <phoneticPr fontId="49" type="noConversion"/>
  </si>
  <si>
    <t>MIC
Ratio</t>
    <phoneticPr fontId="49" type="noConversion"/>
  </si>
  <si>
    <t>MESG
(mm)</t>
    <phoneticPr fontId="49" type="noConversion"/>
  </si>
  <si>
    <r>
      <t xml:space="preserve">Class I
</t>
    </r>
    <r>
      <rPr>
        <b/>
        <u/>
        <sz val="9"/>
        <color indexed="8"/>
        <rFont val="맑은 고딕"/>
        <family val="3"/>
        <charset val="129"/>
      </rPr>
      <t>Division</t>
    </r>
    <r>
      <rPr>
        <sz val="9"/>
        <color indexed="8"/>
        <rFont val="맑은 고딕"/>
        <family val="3"/>
        <charset val="129"/>
      </rPr>
      <t xml:space="preserve">
Group</t>
    </r>
    <phoneticPr fontId="49" type="noConversion"/>
  </si>
  <si>
    <t>Check</t>
    <phoneticPr fontId="49" type="noConversion"/>
  </si>
  <si>
    <r>
      <t xml:space="preserve">Class I
</t>
    </r>
    <r>
      <rPr>
        <b/>
        <u/>
        <sz val="9"/>
        <color indexed="8"/>
        <rFont val="맑은 고딕"/>
        <family val="3"/>
        <charset val="129"/>
      </rPr>
      <t>Zone</t>
    </r>
    <r>
      <rPr>
        <sz val="9"/>
        <color indexed="8"/>
        <rFont val="맑은 고딕"/>
        <family val="3"/>
        <charset val="129"/>
      </rPr>
      <t xml:space="preserve">
Group</t>
    </r>
    <phoneticPr fontId="49" type="noConversion"/>
  </si>
  <si>
    <t>Check</t>
    <phoneticPr fontId="49" type="noConversion"/>
  </si>
  <si>
    <t>75-07-0</t>
  </si>
  <si>
    <t>C</t>
    <phoneticPr fontId="49" type="noConversion"/>
  </si>
  <si>
    <t>I</t>
  </si>
  <si>
    <t xml:space="preserve">Acetic Acid </t>
    <phoneticPr fontId="49" type="noConversion"/>
  </si>
  <si>
    <t>64-19-7</t>
  </si>
  <si>
    <t>D</t>
    <phoneticPr fontId="49" type="noConversion"/>
  </si>
  <si>
    <t>II</t>
  </si>
  <si>
    <t>Acetic Acid tert-Butyl Ester</t>
    <phoneticPr fontId="49" type="noConversion"/>
  </si>
  <si>
    <t>540-88-5</t>
  </si>
  <si>
    <t>D</t>
  </si>
  <si>
    <t xml:space="preserve"> Acetic Anhydride</t>
    <phoneticPr fontId="49" type="noConversion"/>
  </si>
  <si>
    <t>108-24-7</t>
  </si>
  <si>
    <t>Acetone</t>
  </si>
  <si>
    <t>67-64-1</t>
  </si>
  <si>
    <t>D</t>
    <phoneticPr fontId="49" type="noConversion"/>
  </si>
  <si>
    <t>Acetone Cyanohydrin</t>
    <phoneticPr fontId="49" type="noConversion"/>
  </si>
  <si>
    <t>75-86-5</t>
  </si>
  <si>
    <t>IIIA</t>
  </si>
  <si>
    <t>Acetonitrile</t>
  </si>
  <si>
    <t>75-05-08</t>
    <phoneticPr fontId="49" type="noConversion"/>
  </si>
  <si>
    <t>Acetylene</t>
  </si>
  <si>
    <t>74-86-2</t>
  </si>
  <si>
    <t>A</t>
    <phoneticPr fontId="49" type="noConversion"/>
  </si>
  <si>
    <t>GAS</t>
  </si>
  <si>
    <t>Acrolein (Inhibited)</t>
    <phoneticPr fontId="49" type="noConversion"/>
  </si>
  <si>
    <t>107-02-8</t>
  </si>
  <si>
    <t>B,C</t>
    <phoneticPr fontId="49" type="noConversion"/>
  </si>
  <si>
    <t>IIB</t>
  </si>
  <si>
    <t>Acrylic Acid</t>
    <phoneticPr fontId="49" type="noConversion"/>
  </si>
  <si>
    <t>79-10-07</t>
    <phoneticPr fontId="49" type="noConversion"/>
  </si>
  <si>
    <t>Acrylonitrile</t>
  </si>
  <si>
    <t>107-13-1</t>
  </si>
  <si>
    <t>D</t>
    <phoneticPr fontId="49" type="noConversion"/>
  </si>
  <si>
    <t>Adiponitrile</t>
    <phoneticPr fontId="49" type="noConversion"/>
  </si>
  <si>
    <t>111-69-3</t>
    <phoneticPr fontId="49" type="noConversion"/>
  </si>
  <si>
    <t>Allyl Alcohol</t>
    <phoneticPr fontId="49" type="noConversion"/>
  </si>
  <si>
    <t>107-18-6</t>
  </si>
  <si>
    <t>C</t>
    <phoneticPr fontId="49" type="noConversion"/>
  </si>
  <si>
    <t>Allyl Chloride</t>
    <phoneticPr fontId="49" type="noConversion"/>
  </si>
  <si>
    <t>107-05-1</t>
  </si>
  <si>
    <t>Allyl Glycidyl Ether</t>
    <phoneticPr fontId="49" type="noConversion"/>
  </si>
  <si>
    <t>106-92-3</t>
  </si>
  <si>
    <t>B</t>
    <phoneticPr fontId="49" type="noConversion"/>
  </si>
  <si>
    <t>Alpha-Methyl Styrene</t>
    <phoneticPr fontId="49" type="noConversion"/>
  </si>
  <si>
    <t>98-83-9</t>
  </si>
  <si>
    <t>n-Amyl Acetate</t>
    <phoneticPr fontId="49" type="noConversion"/>
  </si>
  <si>
    <t>628-63-7</t>
  </si>
  <si>
    <t>sec-Amyl Acetate</t>
    <phoneticPr fontId="49" type="noConversion"/>
  </si>
  <si>
    <t>626-38-0</t>
  </si>
  <si>
    <t>7664-41-7</t>
  </si>
  <si>
    <t>D</t>
    <phoneticPr fontId="49" type="noConversion"/>
  </si>
  <si>
    <t>Aniline</t>
  </si>
  <si>
    <t>62-53-3</t>
  </si>
  <si>
    <t>Benzene</t>
    <phoneticPr fontId="49" type="noConversion"/>
  </si>
  <si>
    <t>71-43-2</t>
  </si>
  <si>
    <t>Benzyl  Chloride</t>
    <phoneticPr fontId="49" type="noConversion"/>
  </si>
  <si>
    <t>98-87-3</t>
  </si>
  <si>
    <t>Bromopropyne</t>
  </si>
  <si>
    <t>106-96-7</t>
  </si>
  <si>
    <t>106-97-8</t>
  </si>
  <si>
    <t>1,3-Butadiene</t>
  </si>
  <si>
    <t>106-99-0</t>
  </si>
  <si>
    <t>B,D</t>
    <phoneticPr fontId="49" type="noConversion"/>
  </si>
  <si>
    <t>1-Butanol</t>
  </si>
  <si>
    <t>71-36-3</t>
  </si>
  <si>
    <t>Butyl alcohol (s) (butanol-2)</t>
    <phoneticPr fontId="49" type="noConversion"/>
  </si>
  <si>
    <t>78-92-2</t>
  </si>
  <si>
    <t>Butylamine</t>
  </si>
  <si>
    <t>109-73-9</t>
  </si>
  <si>
    <t>Butylene</t>
  </si>
  <si>
    <t>25167-67-3</t>
  </si>
  <si>
    <t>n-Butyraldehyde</t>
    <phoneticPr fontId="49" type="noConversion"/>
  </si>
  <si>
    <t>123-72-8</t>
  </si>
  <si>
    <t>n-Butyl Acetate</t>
    <phoneticPr fontId="49" type="noConversion"/>
  </si>
  <si>
    <t>123-86-4</t>
  </si>
  <si>
    <t>sec-Butyl Acetate</t>
    <phoneticPr fontId="49" type="noConversion"/>
  </si>
  <si>
    <t>105-46-4</t>
  </si>
  <si>
    <t>tert-Butyl Acrylate</t>
    <phoneticPr fontId="49" type="noConversion"/>
  </si>
  <si>
    <t>n-Butyl Acrylate (Inhibited)</t>
    <phoneticPr fontId="49" type="noConversion"/>
  </si>
  <si>
    <t>141-32-2</t>
  </si>
  <si>
    <t>n-Butyl  Glycidyl Ether</t>
    <phoneticPr fontId="49" type="noConversion"/>
  </si>
  <si>
    <t>B,C</t>
    <phoneticPr fontId="49" type="noConversion"/>
  </si>
  <si>
    <t>n-Butyl Formal</t>
    <phoneticPr fontId="49" type="noConversion"/>
  </si>
  <si>
    <t>110-62-3</t>
  </si>
  <si>
    <t>C</t>
  </si>
  <si>
    <t>Butyl Mercaptan</t>
    <phoneticPr fontId="49" type="noConversion"/>
  </si>
  <si>
    <t>109-79-5</t>
  </si>
  <si>
    <t>Butyl-2-Propenoate</t>
  </si>
  <si>
    <t>para tert-Butyl Toluene</t>
    <phoneticPr fontId="49" type="noConversion"/>
  </si>
  <si>
    <t>98-51-1</t>
  </si>
  <si>
    <t>n-Butyric Acid</t>
    <phoneticPr fontId="49" type="noConversion"/>
  </si>
  <si>
    <t>107-92-6</t>
  </si>
  <si>
    <t>75-15-0</t>
  </si>
  <si>
    <t>Carbon Monoxide</t>
    <phoneticPr fontId="49" type="noConversion"/>
  </si>
  <si>
    <t>630-08-0</t>
  </si>
  <si>
    <t>Chloroacetaldehyde</t>
  </si>
  <si>
    <t>107-20-0</t>
  </si>
  <si>
    <t>Chlorobenzene</t>
    <phoneticPr fontId="49" type="noConversion"/>
  </si>
  <si>
    <t>108-90-7</t>
  </si>
  <si>
    <t>1-Chloro-1- Nitropropane</t>
    <phoneticPr fontId="49" type="noConversion"/>
  </si>
  <si>
    <t>2425-66-3</t>
  </si>
  <si>
    <t>Chloroprene</t>
  </si>
  <si>
    <t>126-99-8</t>
  </si>
  <si>
    <t>1319-77-3</t>
  </si>
  <si>
    <t>Crotonaldehyde</t>
  </si>
  <si>
    <t>4170-30-3</t>
  </si>
  <si>
    <t>Cumene</t>
  </si>
  <si>
    <t>98-82-8</t>
  </si>
  <si>
    <t>Cyclohexane</t>
  </si>
  <si>
    <t>110-82-7</t>
  </si>
  <si>
    <t>Cyclohexanol</t>
  </si>
  <si>
    <t>108-93-0</t>
  </si>
  <si>
    <t>Cyclohexanone</t>
  </si>
  <si>
    <t>108-94-1</t>
  </si>
  <si>
    <t>Cyclohexene</t>
  </si>
  <si>
    <t>110-83-8</t>
  </si>
  <si>
    <t>Cyclopropane</t>
  </si>
  <si>
    <t>75-19-4</t>
  </si>
  <si>
    <t>p-Cymene</t>
  </si>
  <si>
    <t>99-87-6</t>
  </si>
  <si>
    <t>Decene</t>
  </si>
  <si>
    <t>872-05-9</t>
  </si>
  <si>
    <t>n-Decaldehyde</t>
  </si>
  <si>
    <t>112-31-2</t>
  </si>
  <si>
    <t>n-Decanol</t>
  </si>
  <si>
    <t>112-30-1</t>
  </si>
  <si>
    <t>Decyl Alcohol</t>
    <phoneticPr fontId="49" type="noConversion"/>
  </si>
  <si>
    <t>Diacetone Alcohol</t>
    <phoneticPr fontId="49" type="noConversion"/>
  </si>
  <si>
    <t>123-42-2</t>
  </si>
  <si>
    <t>Di-Isobutylene</t>
  </si>
  <si>
    <t>25167-70-8</t>
  </si>
  <si>
    <t>Di-Isobutyl Ketone</t>
    <phoneticPr fontId="49" type="noConversion"/>
  </si>
  <si>
    <t>108-83-8</t>
  </si>
  <si>
    <t>o-Dichlorobenzene</t>
  </si>
  <si>
    <t>955-50-1</t>
  </si>
  <si>
    <t>1,4-Dichloro-2,3 Epoxybutane</t>
    <phoneticPr fontId="49" type="noConversion"/>
  </si>
  <si>
    <t>3583-47-9</t>
  </si>
  <si>
    <t>1,1-Dichloroethane</t>
  </si>
  <si>
    <t>1300-21-6</t>
  </si>
  <si>
    <t>1,2-Dichloroethylene</t>
  </si>
  <si>
    <t>156-59-2</t>
  </si>
  <si>
    <t>1,1-Dichloro-1-Nitroethane</t>
    <phoneticPr fontId="49" type="noConversion"/>
  </si>
  <si>
    <t>594-72-9</t>
  </si>
  <si>
    <t>1,3-Dichloropropene</t>
  </si>
  <si>
    <t>10061-02-6</t>
  </si>
  <si>
    <t>Dicyclopentadiene</t>
  </si>
  <si>
    <t>77-73-6</t>
  </si>
  <si>
    <t>Diethylamine</t>
  </si>
  <si>
    <t>109-87-9</t>
  </si>
  <si>
    <t>C</t>
    <phoneticPr fontId="49" type="noConversion"/>
  </si>
  <si>
    <t>Diethylaminoethanol</t>
  </si>
  <si>
    <t>100-37-8</t>
  </si>
  <si>
    <t>Diethyl Benzene</t>
    <phoneticPr fontId="49" type="noConversion"/>
  </si>
  <si>
    <t>25340-17-4</t>
  </si>
  <si>
    <t>Diethyl Ether (Ethyl Ether)</t>
    <phoneticPr fontId="49" type="noConversion"/>
  </si>
  <si>
    <t>60-29-7</t>
  </si>
  <si>
    <t>112-34-5</t>
  </si>
  <si>
    <t>Diethylene Glycol Monomethyl Ether</t>
    <phoneticPr fontId="49" type="noConversion"/>
  </si>
  <si>
    <t>111-77-3</t>
  </si>
  <si>
    <t>n-n-Dimethyl Aniline</t>
    <phoneticPr fontId="49" type="noConversion"/>
  </si>
  <si>
    <t>121-69-7</t>
  </si>
  <si>
    <t>Dimethyl Formamide</t>
    <phoneticPr fontId="49" type="noConversion"/>
  </si>
  <si>
    <t>68-12-02</t>
    <phoneticPr fontId="49" type="noConversion"/>
  </si>
  <si>
    <t>Dimethyl Sulfate</t>
    <phoneticPr fontId="49" type="noConversion"/>
  </si>
  <si>
    <t>77-78-1</t>
  </si>
  <si>
    <t>Dimethylamine</t>
  </si>
  <si>
    <t>124-40-3</t>
  </si>
  <si>
    <t>2,2-Dimethylbutane</t>
  </si>
  <si>
    <t>75-83-2</t>
  </si>
  <si>
    <t>2,3-Dimethylbutane</t>
  </si>
  <si>
    <t>78-29-8</t>
  </si>
  <si>
    <t>3,3-Dimethylheptane</t>
  </si>
  <si>
    <t>1071-26-7</t>
  </si>
  <si>
    <t>2,3-Dimethylhexane</t>
  </si>
  <si>
    <t>31394-54-4</t>
  </si>
  <si>
    <t>2,3-Dimethylpentane</t>
  </si>
  <si>
    <t>107-83-5</t>
  </si>
  <si>
    <t>Di-N-Propylamine</t>
  </si>
  <si>
    <t>142-84-7</t>
  </si>
  <si>
    <t>1,4-Dioxane</t>
  </si>
  <si>
    <t>123-91-1</t>
  </si>
  <si>
    <t>Dipentene</t>
  </si>
  <si>
    <t>138-86-3</t>
  </si>
  <si>
    <t>Dipropylene Glycol Methyl Ether</t>
    <phoneticPr fontId="49" type="noConversion"/>
  </si>
  <si>
    <t>34590-94-8</t>
  </si>
  <si>
    <t>Diisopropylamine</t>
  </si>
  <si>
    <t>108-18-9</t>
  </si>
  <si>
    <t>?6</t>
  </si>
  <si>
    <t>Dodecene</t>
  </si>
  <si>
    <t>6842-15-5</t>
  </si>
  <si>
    <t>Epichlorohydrin</t>
  </si>
  <si>
    <t>3132-64-7</t>
  </si>
  <si>
    <t>74-84-0</t>
  </si>
  <si>
    <t>Ethanol</t>
  </si>
  <si>
    <t>64-17-5</t>
  </si>
  <si>
    <t>Ethylamine</t>
  </si>
  <si>
    <t>Ethylene</t>
  </si>
  <si>
    <t>74-85-1</t>
  </si>
  <si>
    <t>Ethylenediamine</t>
  </si>
  <si>
    <t>107-15-3</t>
  </si>
  <si>
    <t>Ethylenimine</t>
  </si>
  <si>
    <t>151-56-4</t>
  </si>
  <si>
    <t>Ethylene Chlorohydrin</t>
    <phoneticPr fontId="49" type="noConversion"/>
  </si>
  <si>
    <t>107-07-3</t>
  </si>
  <si>
    <t>Ethylene Dichloride</t>
    <phoneticPr fontId="49" type="noConversion"/>
  </si>
  <si>
    <t>107-06-2</t>
  </si>
  <si>
    <t>111-15-9</t>
  </si>
  <si>
    <t>112-07-2</t>
  </si>
  <si>
    <t>111-76-2</t>
  </si>
  <si>
    <t>110-80-5</t>
  </si>
  <si>
    <t>109-86-4</t>
  </si>
  <si>
    <t>75-21-8</t>
  </si>
  <si>
    <t>2-Ethylhexaldehyde</t>
  </si>
  <si>
    <t>123-05-7</t>
  </si>
  <si>
    <t>2-Ethylhexanol</t>
  </si>
  <si>
    <t>104-76-7</t>
  </si>
  <si>
    <t>2-Ethylhexyl Acrylate</t>
    <phoneticPr fontId="49" type="noConversion"/>
  </si>
  <si>
    <t>103-09-3</t>
  </si>
  <si>
    <t>Ethyl Acetate</t>
    <phoneticPr fontId="49" type="noConversion"/>
  </si>
  <si>
    <t>141-78-6</t>
  </si>
  <si>
    <t>D</t>
    <phoneticPr fontId="49" type="noConversion"/>
  </si>
  <si>
    <t>Ethyl Acrylate (Inhibited)</t>
    <phoneticPr fontId="49" type="noConversion"/>
  </si>
  <si>
    <t>140-88-5</t>
  </si>
  <si>
    <t>Ethyl Alcohol</t>
    <phoneticPr fontId="49" type="noConversion"/>
  </si>
  <si>
    <t>Ethyl Sec-Amyl Ketone</t>
    <phoneticPr fontId="49" type="noConversion"/>
  </si>
  <si>
    <t>541-85-5</t>
  </si>
  <si>
    <t>100-41-4</t>
  </si>
  <si>
    <t>Ethyl Butanol</t>
    <phoneticPr fontId="49" type="noConversion"/>
  </si>
  <si>
    <t>97-95-0</t>
  </si>
  <si>
    <t>Ethyl Butyl Ketone</t>
    <phoneticPr fontId="49" type="noConversion"/>
  </si>
  <si>
    <t>106-35-4</t>
  </si>
  <si>
    <t>Ethyl Chloride</t>
    <phoneticPr fontId="49" type="noConversion"/>
  </si>
  <si>
    <t>75-00-3</t>
  </si>
  <si>
    <t>?50</t>
  </si>
  <si>
    <t>Ethyl Formate</t>
    <phoneticPr fontId="49" type="noConversion"/>
  </si>
  <si>
    <t>109-94-4</t>
  </si>
  <si>
    <t>?20</t>
  </si>
  <si>
    <t>75-08-01</t>
    <phoneticPr fontId="49" type="noConversion"/>
  </si>
  <si>
    <t>C</t>
    <phoneticPr fontId="49" type="noConversion"/>
  </si>
  <si>
    <t>?18</t>
  </si>
  <si>
    <t>n-Ethyl Morpholine</t>
    <phoneticPr fontId="49" type="noConversion"/>
  </si>
  <si>
    <t>100-74-3</t>
  </si>
  <si>
    <t>2-Ethyl-3-Propyl Acrolein</t>
    <phoneticPr fontId="49" type="noConversion"/>
  </si>
  <si>
    <t>645-62-5</t>
  </si>
  <si>
    <t>Ethyl Silicate</t>
    <phoneticPr fontId="49" type="noConversion"/>
  </si>
  <si>
    <t>78-10-04</t>
    <phoneticPr fontId="49" type="noConversion"/>
  </si>
  <si>
    <t>Formaldehyde (Gas)</t>
    <phoneticPr fontId="49" type="noConversion"/>
  </si>
  <si>
    <t>50-00-0</t>
  </si>
  <si>
    <t>B</t>
  </si>
  <si>
    <t>Formic Acid</t>
    <phoneticPr fontId="49" type="noConversion"/>
  </si>
  <si>
    <t>64-18-6</t>
  </si>
  <si>
    <t>Fuel Oil 1</t>
    <phoneticPr fontId="49" type="noConversion"/>
  </si>
  <si>
    <t>8008-20-6</t>
  </si>
  <si>
    <t>II or IIIA</t>
    <phoneticPr fontId="49" type="noConversion"/>
  </si>
  <si>
    <t>38~72k</t>
    <phoneticPr fontId="49" type="noConversion"/>
  </si>
  <si>
    <t>Fuel Oil 2</t>
    <phoneticPr fontId="49" type="noConversion"/>
  </si>
  <si>
    <t>II or IIIA</t>
    <phoneticPr fontId="49" type="noConversion"/>
  </si>
  <si>
    <t>52~96k</t>
    <phoneticPr fontId="49" type="noConversion"/>
  </si>
  <si>
    <t>Fuel Oil 6</t>
    <phoneticPr fontId="49" type="noConversion"/>
  </si>
  <si>
    <t>IIIA or IIIB</t>
    <phoneticPr fontId="49" type="noConversion"/>
  </si>
  <si>
    <t>66~132k</t>
    <phoneticPr fontId="49" type="noConversion"/>
  </si>
  <si>
    <t>Furfural</t>
  </si>
  <si>
    <t>98-01-01</t>
    <phoneticPr fontId="49" type="noConversion"/>
  </si>
  <si>
    <t>Furfuryl Alcohol</t>
    <phoneticPr fontId="49" type="noConversion"/>
  </si>
  <si>
    <t>98-00-0</t>
  </si>
  <si>
    <t>Gasoline</t>
  </si>
  <si>
    <t>8006-61-9</t>
  </si>
  <si>
    <t>142-82-5</t>
  </si>
  <si>
    <t>n-Heptene</t>
  </si>
  <si>
    <t>81624-04-6</t>
  </si>
  <si>
    <t>110-54-3</t>
  </si>
  <si>
    <t>Hexanol</t>
  </si>
  <si>
    <t>111-27-3</t>
  </si>
  <si>
    <t>2-Hexanone</t>
  </si>
  <si>
    <t>591-78-6</t>
  </si>
  <si>
    <t>592-41-6</t>
  </si>
  <si>
    <t>sec-Hexyl Acetate</t>
    <phoneticPr fontId="49" type="noConversion"/>
  </si>
  <si>
    <t>108-84-9</t>
  </si>
  <si>
    <t>Hydrazine</t>
  </si>
  <si>
    <t>302-01-2</t>
  </si>
  <si>
    <t>Hydrogen</t>
  </si>
  <si>
    <t>1333-74-0</t>
  </si>
  <si>
    <t>B</t>
    <phoneticPr fontId="49" type="noConversion"/>
  </si>
  <si>
    <t>Hydrogen Cyanide</t>
  </si>
  <si>
    <t>74-90-8</t>
  </si>
  <si>
    <t>C</t>
    <phoneticPr fontId="49" type="noConversion"/>
  </si>
  <si>
    <t>Hydrogen Selenide</t>
  </si>
  <si>
    <t>Isoamyl Acetate</t>
  </si>
  <si>
    <t>123-92-2</t>
  </si>
  <si>
    <t>Isoamyl Alcohol</t>
  </si>
  <si>
    <t>123-51-3</t>
  </si>
  <si>
    <t>75-28-5</t>
  </si>
  <si>
    <t>Isobutyl Acetate</t>
  </si>
  <si>
    <t>110-19-0</t>
  </si>
  <si>
    <t>Isobutyl Acrylate</t>
  </si>
  <si>
    <t>106-63-8</t>
  </si>
  <si>
    <t>Isobutyl Alcohol</t>
  </si>
  <si>
    <t>78-83-1</t>
  </si>
  <si>
    <t>Isobutyraldehyde</t>
  </si>
  <si>
    <t>78-84-2</t>
  </si>
  <si>
    <t>Isodecaldehyde</t>
  </si>
  <si>
    <t>Isohexane</t>
  </si>
  <si>
    <t>Isopentane</t>
  </si>
  <si>
    <t>78-78-4</t>
  </si>
  <si>
    <t>Isooctyl Aldehyde</t>
  </si>
  <si>
    <t>Isophorone</t>
  </si>
  <si>
    <t>78-59-1</t>
  </si>
  <si>
    <t>Isoprene</t>
  </si>
  <si>
    <t>78-79-5</t>
  </si>
  <si>
    <t>Isopropyl Acetate</t>
  </si>
  <si>
    <t>108-21-4</t>
  </si>
  <si>
    <t>Isopropyl Ether</t>
  </si>
  <si>
    <t>108-20-3</t>
  </si>
  <si>
    <t>Isopropyl Glycidyl Ether</t>
    <phoneticPr fontId="49" type="noConversion"/>
  </si>
  <si>
    <t>4016-14-2</t>
  </si>
  <si>
    <t>Isopropylamine</t>
  </si>
  <si>
    <t>75-31-0</t>
  </si>
  <si>
    <t>Kerosene</t>
  </si>
  <si>
    <t>Liquefied Petroleum Gas</t>
    <phoneticPr fontId="49" type="noConversion"/>
  </si>
  <si>
    <t>68476-85-7</t>
  </si>
  <si>
    <t>Mesityl Oxide</t>
  </si>
  <si>
    <t>141-97-9</t>
  </si>
  <si>
    <t>74-82-8</t>
  </si>
  <si>
    <t>67-56-1</t>
  </si>
  <si>
    <t>Methyl Acetate</t>
  </si>
  <si>
    <t>79-20-9</t>
  </si>
  <si>
    <t>Methyl Acrylate</t>
  </si>
  <si>
    <t>96-33-3</t>
  </si>
  <si>
    <t>Methyl Alcohol</t>
  </si>
  <si>
    <t>Methyl Amyl Alchol</t>
    <phoneticPr fontId="49" type="noConversion"/>
  </si>
  <si>
    <t>108-11-2</t>
  </si>
  <si>
    <t>Methyl Chloride</t>
  </si>
  <si>
    <t>74-87-3</t>
  </si>
  <si>
    <t>Methyl Ether</t>
  </si>
  <si>
    <t>115-10-6</t>
  </si>
  <si>
    <t>Methyl Ethyl Ketone</t>
    <phoneticPr fontId="49" type="noConversion"/>
  </si>
  <si>
    <t>78-93-3</t>
  </si>
  <si>
    <t>Methyl Formal</t>
  </si>
  <si>
    <t>534-15-6</t>
  </si>
  <si>
    <t>Methyl Formate</t>
  </si>
  <si>
    <t>107-31-3</t>
  </si>
  <si>
    <t>2-Methylhexane</t>
  </si>
  <si>
    <t>Methyl Isobutyl Ketone</t>
  </si>
  <si>
    <t>108-10-1</t>
  </si>
  <si>
    <t>Methyl Isocyanate</t>
  </si>
  <si>
    <t>624-83-9</t>
  </si>
  <si>
    <t>Methyl Mercaptan</t>
  </si>
  <si>
    <t>74-93-1</t>
  </si>
  <si>
    <t>Methyl Methacrylate</t>
  </si>
  <si>
    <t>80-62-6</t>
  </si>
  <si>
    <t>Methyl N-Amyl Ketone</t>
  </si>
  <si>
    <t>110-43-0</t>
  </si>
  <si>
    <t>Methyl Tertiary Butyl Ether</t>
    <phoneticPr fontId="49" type="noConversion"/>
  </si>
  <si>
    <t>1634-04-4</t>
  </si>
  <si>
    <t>2-Methyloctane</t>
  </si>
  <si>
    <t>3221-61-2</t>
  </si>
  <si>
    <t>2-Methylpropane</t>
  </si>
  <si>
    <t>Methyl-1-Propanol</t>
  </si>
  <si>
    <t>?40</t>
  </si>
  <si>
    <t>Methyl-2-Propanol</t>
  </si>
  <si>
    <t>75-65-0</t>
  </si>
  <si>
    <t>2-Methyl-5-Ethyl Pyridine</t>
  </si>
  <si>
    <t>104-90-5</t>
  </si>
  <si>
    <t>Methylacetylene</t>
  </si>
  <si>
    <t>74-99-7</t>
  </si>
  <si>
    <t>Methylacetylene-Propadiene</t>
    <phoneticPr fontId="49" type="noConversion"/>
  </si>
  <si>
    <t>27846-30-6</t>
  </si>
  <si>
    <t>Methylal</t>
  </si>
  <si>
    <t>109-87-5</t>
  </si>
  <si>
    <t>Methylamine</t>
  </si>
  <si>
    <t>74-89-5</t>
  </si>
  <si>
    <t>2-Methylbutane</t>
  </si>
  <si>
    <t>Methylcyclohexane</t>
  </si>
  <si>
    <t>208-87-2</t>
  </si>
  <si>
    <t>Methylcyclohexanol</t>
  </si>
  <si>
    <t>25630-42-3</t>
  </si>
  <si>
    <t>2-Methycyclohexanone</t>
  </si>
  <si>
    <t>583-60-8</t>
  </si>
  <si>
    <t>2-Methylheptane</t>
  </si>
  <si>
    <t>3-Methylhexane</t>
  </si>
  <si>
    <t>589-34-4</t>
  </si>
  <si>
    <t>3-Methylpentane</t>
  </si>
  <si>
    <t>94-14-0</t>
  </si>
  <si>
    <t>2-Methyl-1-Propanol</t>
  </si>
  <si>
    <t>2-Methyl-2-Propanol</t>
  </si>
  <si>
    <t>2216-32-2</t>
  </si>
  <si>
    <t>3-Methyloctane</t>
  </si>
  <si>
    <t>2216-33-3</t>
  </si>
  <si>
    <t>4-Methyloctane</t>
  </si>
  <si>
    <t>2216-34-4</t>
  </si>
  <si>
    <t>Monoethanolamine</t>
  </si>
  <si>
    <t>141-43-5</t>
  </si>
  <si>
    <t>Monoisopropanolamine</t>
  </si>
  <si>
    <t>78-96-6</t>
  </si>
  <si>
    <t>Monomethyl Aniline</t>
  </si>
  <si>
    <t>100-61-8</t>
  </si>
  <si>
    <t>Monomethyl Hydrazine</t>
  </si>
  <si>
    <t>60-34-4</t>
  </si>
  <si>
    <t>Morpholine</t>
  </si>
  <si>
    <t>110-91-8</t>
  </si>
  <si>
    <t>Naphtha (Coal Tar)</t>
    <phoneticPr fontId="49" type="noConversion"/>
  </si>
  <si>
    <t>8030-30-6</t>
  </si>
  <si>
    <t>Naphtha (Petroleum)</t>
  </si>
  <si>
    <t>Neopentane</t>
  </si>
  <si>
    <t>463-82-1</t>
  </si>
  <si>
    <t>Nitrobenzene</t>
  </si>
  <si>
    <t>98-95-3</t>
  </si>
  <si>
    <t>Nitroethane</t>
  </si>
  <si>
    <t>79-24-3</t>
  </si>
  <si>
    <t>Nitromethane</t>
  </si>
  <si>
    <t>75-52-5</t>
  </si>
  <si>
    <t>1-Nitropropane</t>
  </si>
  <si>
    <t>108-03-2</t>
  </si>
  <si>
    <t>2-Nitropropane</t>
  </si>
  <si>
    <t>79-46-9</t>
  </si>
  <si>
    <t>111-84-2</t>
  </si>
  <si>
    <t>Nonene</t>
  </si>
  <si>
    <t>27214-95-8</t>
  </si>
  <si>
    <t>Nonyl Alcohol</t>
    <phoneticPr fontId="49" type="noConversion"/>
  </si>
  <si>
    <t>143-08-8</t>
  </si>
  <si>
    <t>111-65-9</t>
  </si>
  <si>
    <t>Octene</t>
  </si>
  <si>
    <t>25377-83-7</t>
  </si>
  <si>
    <t>n-Octyl Alcohol</t>
    <phoneticPr fontId="49" type="noConversion"/>
  </si>
  <si>
    <t>111-87-5</t>
  </si>
  <si>
    <t>109-66-0</t>
  </si>
  <si>
    <t>1-Pentanol</t>
  </si>
  <si>
    <t>71-41-0</t>
  </si>
  <si>
    <t>2-Pentanone</t>
  </si>
  <si>
    <t>107-87-9</t>
  </si>
  <si>
    <t>1-Pentene</t>
  </si>
  <si>
    <t>109-67-1</t>
  </si>
  <si>
    <t>2-Pentene</t>
  </si>
  <si>
    <t>109-68-2</t>
  </si>
  <si>
    <t>2-Pentyl Acetate</t>
    <phoneticPr fontId="49" type="noConversion"/>
  </si>
  <si>
    <t>Phenylhydrazine</t>
  </si>
  <si>
    <t>100-63-0</t>
  </si>
  <si>
    <t>Process Gas</t>
  </si>
  <si>
    <t>74-98-6</t>
  </si>
  <si>
    <t>1-Propanol</t>
  </si>
  <si>
    <t>71-23-8</t>
  </si>
  <si>
    <t>2-Propanol</t>
  </si>
  <si>
    <t>67-63-0</t>
  </si>
  <si>
    <t>Propiolactone</t>
  </si>
  <si>
    <t>57-57-8</t>
  </si>
  <si>
    <t>Propionaldehyde</t>
  </si>
  <si>
    <t>123-38-6</t>
  </si>
  <si>
    <t>Propionic Acid</t>
  </si>
  <si>
    <t>79-09-04</t>
    <phoneticPr fontId="49" type="noConversion"/>
  </si>
  <si>
    <t>Propionic Anhydride</t>
  </si>
  <si>
    <t>n-Propyl Acetate</t>
  </si>
  <si>
    <t>123-62-6</t>
  </si>
  <si>
    <t>n-Propyl Ether</t>
  </si>
  <si>
    <t>109-60-4</t>
  </si>
  <si>
    <t>Propyl Nitrate</t>
    <phoneticPr fontId="49" type="noConversion"/>
  </si>
  <si>
    <t>627-13-4</t>
  </si>
  <si>
    <t>B</t>
    <phoneticPr fontId="49" type="noConversion"/>
  </si>
  <si>
    <t>Propylene</t>
  </si>
  <si>
    <t>115-07-1</t>
  </si>
  <si>
    <t>Propylene Dichloride</t>
  </si>
  <si>
    <t>78-87-5</t>
  </si>
  <si>
    <t>Propylene Oxide</t>
  </si>
  <si>
    <t>75-56-9</t>
  </si>
  <si>
    <t>Pyridine</t>
  </si>
  <si>
    <t>110-86-1</t>
  </si>
  <si>
    <t>Styrene</t>
  </si>
  <si>
    <t>100-42-5</t>
  </si>
  <si>
    <t>Tetrahydrofuran</t>
  </si>
  <si>
    <t>109-99-9</t>
  </si>
  <si>
    <t>Tetrahydronaphthalene</t>
  </si>
  <si>
    <t>119-64-2</t>
  </si>
  <si>
    <t>Tetramethyl Lead</t>
  </si>
  <si>
    <t>75-74-1</t>
  </si>
  <si>
    <t>108-88-3</t>
  </si>
  <si>
    <t>n-Tridecene</t>
  </si>
  <si>
    <t>2437-56-1</t>
  </si>
  <si>
    <t>Triethylamine</t>
  </si>
  <si>
    <t>121-44-8</t>
  </si>
  <si>
    <t>Triethylbenzene</t>
  </si>
  <si>
    <t>25340-18-5</t>
  </si>
  <si>
    <t>2,2,3-Trimethylbutane</t>
  </si>
  <si>
    <t>2,2,4-Trimethylbutane</t>
  </si>
  <si>
    <t>2,2,3-Trimethylpentane</t>
  </si>
  <si>
    <t>2,2,4-Trimethylpentane</t>
  </si>
  <si>
    <t>2,3,3-Trimethylpentane</t>
  </si>
  <si>
    <t>Tripropylamine</t>
  </si>
  <si>
    <t>102-69-2</t>
  </si>
  <si>
    <t>Turpentine</t>
  </si>
  <si>
    <t>8006-64-2</t>
  </si>
  <si>
    <t>n-Undecene</t>
  </si>
  <si>
    <t>28761-27-5</t>
  </si>
  <si>
    <t>Unsymmetrical Dimethyl Hydrazine</t>
    <phoneticPr fontId="49" type="noConversion"/>
  </si>
  <si>
    <t>57-14-7</t>
  </si>
  <si>
    <t>Valeraldehyde</t>
  </si>
  <si>
    <t>Vinyl Acetate</t>
  </si>
  <si>
    <t>108-05-4</t>
  </si>
  <si>
    <t>Vinyl Chloride</t>
  </si>
  <si>
    <t>Vinyl Toluene</t>
  </si>
  <si>
    <t>25013-15-4</t>
  </si>
  <si>
    <t>Vinylidene Chloride</t>
  </si>
  <si>
    <t>75-35-4</t>
  </si>
  <si>
    <t>Xylene</t>
  </si>
  <si>
    <t>1330-20-7</t>
  </si>
  <si>
    <t>Xylidine</t>
  </si>
  <si>
    <t>Acetaldehyde</t>
    <phoneticPr fontId="3" type="noConversion"/>
  </si>
  <si>
    <t>User Guide</t>
    <phoneticPr fontId="3" type="noConversion"/>
  </si>
  <si>
    <r>
      <t xml:space="preserve">For Preliminary </t>
    </r>
    <r>
      <rPr>
        <b/>
        <sz val="11"/>
        <color theme="1"/>
        <rFont val="맑은 고딕"/>
        <family val="3"/>
        <charset val="129"/>
      </rPr>
      <t>송부</t>
    </r>
    <r>
      <rPr>
        <b/>
        <sz val="11"/>
        <color theme="1"/>
        <rFont val="Arial"/>
        <family val="2"/>
      </rPr>
      <t xml:space="preserve"> - Early work </t>
    </r>
    <r>
      <rPr>
        <b/>
        <sz val="11"/>
        <color theme="1"/>
        <rFont val="맑은 고딕"/>
        <family val="3"/>
        <charset val="129"/>
      </rPr>
      <t>기간</t>
    </r>
    <r>
      <rPr>
        <b/>
        <sz val="11"/>
        <color theme="1"/>
        <rFont val="Arial"/>
        <family val="2"/>
      </rPr>
      <t xml:space="preserve"> </t>
    </r>
    <r>
      <rPr>
        <b/>
        <sz val="11"/>
        <color theme="1"/>
        <rFont val="맑은 고딕"/>
        <family val="3"/>
        <charset val="129"/>
      </rPr>
      <t>중</t>
    </r>
    <phoneticPr fontId="3" type="noConversion"/>
  </si>
  <si>
    <r>
      <t xml:space="preserve">For Final </t>
    </r>
    <r>
      <rPr>
        <b/>
        <sz val="11"/>
        <color theme="1"/>
        <rFont val="맑은 고딕"/>
        <family val="3"/>
        <charset val="129"/>
      </rPr>
      <t>송부</t>
    </r>
    <r>
      <rPr>
        <b/>
        <sz val="11"/>
        <color theme="1"/>
        <rFont val="Arial"/>
        <family val="2"/>
      </rPr>
      <t xml:space="preserve"> - Process HAZOP </t>
    </r>
    <r>
      <rPr>
        <b/>
        <sz val="11"/>
        <color theme="1"/>
        <rFont val="맑은 고딕"/>
        <family val="3"/>
        <charset val="129"/>
      </rPr>
      <t>전</t>
    </r>
    <phoneticPr fontId="3" type="noConversion"/>
  </si>
  <si>
    <r>
      <t>Boiling Point
(</t>
    </r>
    <r>
      <rPr>
        <vertAlign val="superscript"/>
        <sz val="8"/>
        <rFont val="Arial"/>
        <family val="2"/>
      </rPr>
      <t>0</t>
    </r>
    <r>
      <rPr>
        <sz val="8"/>
        <rFont val="Arial"/>
        <family val="2"/>
      </rPr>
      <t xml:space="preserve">C)
</t>
    </r>
    <r>
      <rPr>
        <b/>
        <sz val="8"/>
        <rFont val="Arial"/>
        <family val="2"/>
      </rPr>
      <t>(If required)</t>
    </r>
    <phoneticPr fontId="3" type="noConversion"/>
  </si>
  <si>
    <r>
      <t xml:space="preserve">        3) Flammable fluid definition : </t>
    </r>
    <r>
      <rPr>
        <b/>
        <sz val="11"/>
        <color theme="1"/>
        <rFont val="맑은 고딕"/>
        <family val="3"/>
        <charset val="129"/>
        <scheme val="minor"/>
      </rPr>
      <t>(Project 기준 작성)</t>
    </r>
    <phoneticPr fontId="3" type="noConversion"/>
  </si>
  <si>
    <r>
      <t>Flash Point (</t>
    </r>
    <r>
      <rPr>
        <vertAlign val="superscript"/>
        <sz val="8"/>
        <rFont val="Arial"/>
        <family val="2"/>
      </rPr>
      <t>0</t>
    </r>
    <r>
      <rPr>
        <sz val="8"/>
        <rFont val="Arial"/>
        <family val="2"/>
      </rPr>
      <t xml:space="preserve">C)
</t>
    </r>
    <r>
      <rPr>
        <b/>
        <sz val="8"/>
        <rFont val="Arial"/>
        <family val="2"/>
      </rPr>
      <t>(Note 1)</t>
    </r>
    <phoneticPr fontId="3" type="noConversion"/>
  </si>
  <si>
    <r>
      <t>Auto ignition Temp (</t>
    </r>
    <r>
      <rPr>
        <vertAlign val="superscript"/>
        <sz val="8"/>
        <rFont val="Arial"/>
        <family val="2"/>
      </rPr>
      <t>0</t>
    </r>
    <r>
      <rPr>
        <sz val="8"/>
        <rFont val="Arial"/>
        <family val="2"/>
      </rPr>
      <t xml:space="preserve">C)
</t>
    </r>
    <r>
      <rPr>
        <b/>
        <sz val="8"/>
        <rFont val="Arial"/>
        <family val="2"/>
      </rPr>
      <t>(Note 1)</t>
    </r>
    <phoneticPr fontId="3" type="noConversion"/>
  </si>
  <si>
    <t>Liquid Volume&gt; 2 m3 or Liquid Flow &gt;5m3/hr</t>
    <phoneticPr fontId="3" type="noConversion"/>
  </si>
  <si>
    <t>Cresol</t>
    <phoneticPr fontId="3" type="noConversion"/>
  </si>
  <si>
    <t>Hexene</t>
    <phoneticPr fontId="3" type="noConversion"/>
  </si>
  <si>
    <t>Isobutane</t>
    <phoneticPr fontId="3" type="noConversion"/>
  </si>
  <si>
    <t>Methanol</t>
    <phoneticPr fontId="3" type="noConversion"/>
  </si>
  <si>
    <t>n-Octane</t>
    <phoneticPr fontId="3" type="noConversion"/>
  </si>
  <si>
    <t>n-Pentane</t>
    <phoneticPr fontId="3" type="noConversion"/>
  </si>
  <si>
    <t>Toluene</t>
    <phoneticPr fontId="3" type="noConversion"/>
  </si>
  <si>
    <t>Ethane</t>
    <phoneticPr fontId="3" type="noConversion"/>
  </si>
  <si>
    <t>Propane</t>
    <phoneticPr fontId="3" type="noConversion"/>
  </si>
  <si>
    <t>Hydrogen</t>
    <phoneticPr fontId="3" type="noConversion"/>
  </si>
  <si>
    <t>Isopentane</t>
    <phoneticPr fontId="3" type="noConversion"/>
  </si>
  <si>
    <t>H2</t>
    <phoneticPr fontId="3" type="noConversion"/>
  </si>
  <si>
    <t>EU IEC / US NEC 505</t>
    <phoneticPr fontId="3" type="noConversion"/>
  </si>
  <si>
    <t>HAZARDOUS SUBSTANCE LIST</t>
    <phoneticPr fontId="2" type="noConversion"/>
  </si>
  <si>
    <t>HAZARDOUS SOURCE LIST</t>
    <phoneticPr fontId="3" type="noConversion"/>
  </si>
  <si>
    <t>Job No. :</t>
    <phoneticPr fontId="3" type="noConversion"/>
  </si>
  <si>
    <t>REVISION STATUS: 0</t>
    <phoneticPr fontId="3" type="noConversion"/>
  </si>
  <si>
    <t>MATERIAL DESCRIPTION</t>
    <phoneticPr fontId="3" type="noConversion"/>
  </si>
  <si>
    <r>
      <t>a. dHSE (</t>
    </r>
    <r>
      <rPr>
        <sz val="11"/>
        <color theme="1"/>
        <rFont val="맑은 고딕"/>
        <family val="2"/>
        <charset val="129"/>
      </rPr>
      <t>전기</t>
    </r>
    <r>
      <rPr>
        <sz val="11"/>
        <color theme="1"/>
        <rFont val="Arial"/>
        <family val="2"/>
      </rPr>
      <t>) : Hazardouse Source List (Hazardous Area Classification)</t>
    </r>
    <phoneticPr fontId="3" type="noConversion"/>
  </si>
  <si>
    <r>
      <t xml:space="preserve">b. </t>
    </r>
    <r>
      <rPr>
        <sz val="11"/>
        <color theme="1"/>
        <rFont val="맑은 고딕"/>
        <family val="2"/>
        <charset val="129"/>
      </rPr>
      <t>건축</t>
    </r>
    <r>
      <rPr>
        <sz val="11"/>
        <color theme="1"/>
        <rFont val="Arial"/>
        <family val="2"/>
      </rPr>
      <t xml:space="preserve"> : Fire Potential equiment (Fire Proofing)</t>
    </r>
    <phoneticPr fontId="3" type="noConversion"/>
  </si>
  <si>
    <r>
      <t xml:space="preserve">c. </t>
    </r>
    <r>
      <rPr>
        <sz val="11"/>
        <color theme="1"/>
        <rFont val="돋움"/>
        <family val="3"/>
        <charset val="129"/>
      </rPr>
      <t>소방</t>
    </r>
    <r>
      <rPr>
        <sz val="11"/>
        <color theme="1"/>
        <rFont val="Arial"/>
        <family val="2"/>
      </rPr>
      <t xml:space="preserve"> : F&amp;G (Fire Potential Equipment), Gas Detector</t>
    </r>
    <phoneticPr fontId="3" type="noConversion"/>
  </si>
  <si>
    <r>
      <rPr>
        <sz val="11"/>
        <color theme="1"/>
        <rFont val="맑은 고딕"/>
        <family val="2"/>
        <charset val="129"/>
      </rPr>
      <t>본</t>
    </r>
    <r>
      <rPr>
        <sz val="11"/>
        <color theme="1"/>
        <rFont val="Arial"/>
        <family val="2"/>
      </rPr>
      <t xml:space="preserve"> </t>
    </r>
    <r>
      <rPr>
        <sz val="11"/>
        <color theme="1"/>
        <rFont val="맑은 고딕"/>
        <family val="2"/>
        <charset val="129"/>
      </rPr>
      <t>문서</t>
    </r>
    <r>
      <rPr>
        <sz val="11"/>
        <color theme="1"/>
        <rFont val="Arial"/>
        <family val="2"/>
      </rPr>
      <t xml:space="preserve"> </t>
    </r>
    <r>
      <rPr>
        <sz val="11"/>
        <color theme="1"/>
        <rFont val="맑은 고딕"/>
        <family val="2"/>
        <charset val="129"/>
      </rPr>
      <t>작성시점은</t>
    </r>
    <r>
      <rPr>
        <sz val="11"/>
        <color theme="1"/>
        <rFont val="Arial"/>
        <family val="2"/>
      </rPr>
      <t xml:space="preserve"> </t>
    </r>
    <r>
      <rPr>
        <sz val="11"/>
        <color theme="1"/>
        <rFont val="맑은 고딕"/>
        <family val="2"/>
        <charset val="129"/>
      </rPr>
      <t>아래와</t>
    </r>
    <r>
      <rPr>
        <sz val="11"/>
        <color theme="1"/>
        <rFont val="Arial"/>
        <family val="2"/>
      </rPr>
      <t xml:space="preserve"> </t>
    </r>
    <r>
      <rPr>
        <sz val="11"/>
        <color theme="1"/>
        <rFont val="맑은 고딕"/>
        <family val="2"/>
        <charset val="129"/>
      </rPr>
      <t>같습니다</t>
    </r>
    <r>
      <rPr>
        <sz val="11"/>
        <color theme="1"/>
        <rFont val="Arial"/>
        <family val="2"/>
      </rPr>
      <t>. (</t>
    </r>
    <r>
      <rPr>
        <sz val="11"/>
        <color theme="1"/>
        <rFont val="맑은 고딕"/>
        <family val="2"/>
        <charset val="129"/>
      </rPr>
      <t>정확한</t>
    </r>
    <r>
      <rPr>
        <sz val="11"/>
        <color theme="1"/>
        <rFont val="Arial"/>
        <family val="2"/>
      </rPr>
      <t xml:space="preserve"> </t>
    </r>
    <r>
      <rPr>
        <sz val="11"/>
        <color theme="1"/>
        <rFont val="맑은 고딕"/>
        <family val="2"/>
        <charset val="129"/>
      </rPr>
      <t>시점은</t>
    </r>
    <r>
      <rPr>
        <sz val="11"/>
        <color theme="1"/>
        <rFont val="Arial"/>
        <family val="2"/>
      </rPr>
      <t xml:space="preserve"> dHSE, </t>
    </r>
    <r>
      <rPr>
        <sz val="11"/>
        <color theme="1"/>
        <rFont val="맑은 고딕"/>
        <family val="2"/>
        <charset val="129"/>
      </rPr>
      <t>소방</t>
    </r>
    <r>
      <rPr>
        <sz val="11"/>
        <color theme="1"/>
        <rFont val="Arial"/>
        <family val="2"/>
      </rPr>
      <t xml:space="preserve"> </t>
    </r>
    <r>
      <rPr>
        <sz val="11"/>
        <color theme="1"/>
        <rFont val="맑은 고딕"/>
        <family val="2"/>
        <charset val="129"/>
      </rPr>
      <t>엔지니어와</t>
    </r>
    <r>
      <rPr>
        <sz val="11"/>
        <color theme="1"/>
        <rFont val="Arial"/>
        <family val="2"/>
      </rPr>
      <t xml:space="preserve"> </t>
    </r>
    <r>
      <rPr>
        <sz val="11"/>
        <color theme="1"/>
        <rFont val="맑은 고딕"/>
        <family val="2"/>
        <charset val="129"/>
      </rPr>
      <t>협의하여</t>
    </r>
    <r>
      <rPr>
        <sz val="11"/>
        <color theme="1"/>
        <rFont val="Arial"/>
        <family val="2"/>
      </rPr>
      <t xml:space="preserve"> </t>
    </r>
    <r>
      <rPr>
        <sz val="11"/>
        <color theme="1"/>
        <rFont val="맑은 고딕"/>
        <family val="2"/>
        <charset val="129"/>
      </rPr>
      <t>결정</t>
    </r>
    <r>
      <rPr>
        <sz val="11"/>
        <color theme="1"/>
        <rFont val="Arial"/>
        <family val="2"/>
      </rPr>
      <t>)</t>
    </r>
    <phoneticPr fontId="3" type="noConversion"/>
  </si>
  <si>
    <r>
      <t>a. Project spec</t>
    </r>
    <r>
      <rPr>
        <sz val="11"/>
        <color theme="1"/>
        <rFont val="맑은 고딕"/>
        <family val="2"/>
        <charset val="129"/>
      </rPr>
      <t>에</t>
    </r>
    <r>
      <rPr>
        <sz val="11"/>
        <color theme="1"/>
        <rFont val="Arial"/>
        <family val="2"/>
      </rPr>
      <t xml:space="preserve"> </t>
    </r>
    <r>
      <rPr>
        <sz val="11"/>
        <color theme="1"/>
        <rFont val="맑은 고딕"/>
        <family val="2"/>
        <charset val="129"/>
      </rPr>
      <t>따라</t>
    </r>
    <r>
      <rPr>
        <sz val="11"/>
        <color theme="1"/>
        <rFont val="Arial"/>
        <family val="2"/>
      </rPr>
      <t xml:space="preserve"> </t>
    </r>
    <r>
      <rPr>
        <sz val="11"/>
        <color theme="1"/>
        <rFont val="맑은 고딕"/>
        <family val="2"/>
        <charset val="129"/>
      </rPr>
      <t>상이한</t>
    </r>
    <r>
      <rPr>
        <sz val="11"/>
        <color theme="1"/>
        <rFont val="Arial"/>
        <family val="2"/>
      </rPr>
      <t xml:space="preserve"> </t>
    </r>
    <r>
      <rPr>
        <sz val="11"/>
        <color theme="1"/>
        <rFont val="맑은 고딕"/>
        <family val="2"/>
        <charset val="129"/>
      </rPr>
      <t>사항에</t>
    </r>
    <r>
      <rPr>
        <sz val="11"/>
        <color theme="1"/>
        <rFont val="Arial"/>
        <family val="2"/>
      </rPr>
      <t xml:space="preserve"> </t>
    </r>
    <r>
      <rPr>
        <sz val="11"/>
        <color theme="1"/>
        <rFont val="맑은 고딕"/>
        <family val="2"/>
        <charset val="129"/>
      </rPr>
      <t>대한</t>
    </r>
    <r>
      <rPr>
        <sz val="11"/>
        <color theme="1"/>
        <rFont val="Arial"/>
        <family val="2"/>
      </rPr>
      <t xml:space="preserve"> </t>
    </r>
    <r>
      <rPr>
        <sz val="11"/>
        <color theme="1"/>
        <rFont val="맑은 고딕"/>
        <family val="2"/>
        <charset val="129"/>
      </rPr>
      <t>부분은</t>
    </r>
    <r>
      <rPr>
        <sz val="11"/>
        <color theme="1"/>
        <rFont val="Arial"/>
        <family val="2"/>
      </rPr>
      <t xml:space="preserve"> </t>
    </r>
    <r>
      <rPr>
        <sz val="11"/>
        <color theme="1"/>
        <rFont val="맑은 고딕"/>
        <family val="2"/>
        <charset val="129"/>
      </rPr>
      <t>필요여부</t>
    </r>
    <r>
      <rPr>
        <sz val="11"/>
        <color theme="1"/>
        <rFont val="Arial"/>
        <family val="2"/>
      </rPr>
      <t xml:space="preserve"> </t>
    </r>
    <r>
      <rPr>
        <sz val="11"/>
        <color theme="1"/>
        <rFont val="맑은 고딕"/>
        <family val="2"/>
        <charset val="129"/>
      </rPr>
      <t>및</t>
    </r>
    <r>
      <rPr>
        <sz val="11"/>
        <color theme="1"/>
        <rFont val="Arial"/>
        <family val="2"/>
      </rPr>
      <t xml:space="preserve"> project </t>
    </r>
    <r>
      <rPr>
        <sz val="11"/>
        <color theme="1"/>
        <rFont val="맑은 고딕"/>
        <family val="2"/>
        <charset val="129"/>
      </rPr>
      <t>기준을</t>
    </r>
    <r>
      <rPr>
        <sz val="11"/>
        <color theme="1"/>
        <rFont val="Arial"/>
        <family val="2"/>
      </rPr>
      <t xml:space="preserve"> </t>
    </r>
    <r>
      <rPr>
        <sz val="11"/>
        <color theme="1"/>
        <rFont val="맑은 고딕"/>
        <family val="2"/>
        <charset val="129"/>
      </rPr>
      <t>확인하여</t>
    </r>
    <r>
      <rPr>
        <sz val="11"/>
        <color theme="1"/>
        <rFont val="Arial"/>
        <family val="2"/>
      </rPr>
      <t xml:space="preserve"> </t>
    </r>
    <r>
      <rPr>
        <sz val="11"/>
        <color theme="1"/>
        <rFont val="맑은 고딕"/>
        <family val="2"/>
        <charset val="129"/>
      </rPr>
      <t>최종</t>
    </r>
    <r>
      <rPr>
        <sz val="11"/>
        <color theme="1"/>
        <rFont val="Arial"/>
        <family val="2"/>
      </rPr>
      <t xml:space="preserve"> </t>
    </r>
    <r>
      <rPr>
        <sz val="11"/>
        <color theme="1"/>
        <rFont val="맑은 고딕"/>
        <family val="2"/>
        <charset val="129"/>
      </rPr>
      <t>포맷을</t>
    </r>
    <r>
      <rPr>
        <sz val="11"/>
        <color theme="1"/>
        <rFont val="Arial"/>
        <family val="2"/>
      </rPr>
      <t xml:space="preserve"> Set-up  (</t>
    </r>
    <r>
      <rPr>
        <sz val="11"/>
        <color theme="1"/>
        <rFont val="맑은 고딕"/>
        <family val="2"/>
        <charset val="129"/>
      </rPr>
      <t>주황셀</t>
    </r>
    <r>
      <rPr>
        <sz val="11"/>
        <color theme="1"/>
        <rFont val="Arial"/>
        <family val="2"/>
      </rPr>
      <t xml:space="preserve">, </t>
    </r>
    <r>
      <rPr>
        <sz val="11"/>
        <color theme="1"/>
        <rFont val="맑은 고딕"/>
        <family val="2"/>
        <charset val="129"/>
      </rPr>
      <t>노란셀</t>
    </r>
    <r>
      <rPr>
        <sz val="11"/>
        <color theme="1"/>
        <rFont val="Arial"/>
        <family val="2"/>
      </rPr>
      <t xml:space="preserve">) </t>
    </r>
    <phoneticPr fontId="3" type="noConversion"/>
  </si>
  <si>
    <r>
      <t>b. Flash point, AIT</t>
    </r>
    <r>
      <rPr>
        <sz val="11"/>
        <color theme="1"/>
        <rFont val="맑은 고딕"/>
        <family val="2"/>
        <charset val="129"/>
      </rPr>
      <t>는</t>
    </r>
    <r>
      <rPr>
        <sz val="11"/>
        <color theme="1"/>
        <rFont val="Arial"/>
        <family val="2"/>
      </rPr>
      <t xml:space="preserve"> mixture</t>
    </r>
    <r>
      <rPr>
        <sz val="11"/>
        <color theme="1"/>
        <rFont val="맑은 고딕"/>
        <family val="2"/>
        <charset val="129"/>
      </rPr>
      <t>의</t>
    </r>
    <r>
      <rPr>
        <sz val="11"/>
        <color theme="1"/>
        <rFont val="Arial"/>
        <family val="2"/>
      </rPr>
      <t xml:space="preserve"> </t>
    </r>
    <r>
      <rPr>
        <sz val="11"/>
        <color theme="1"/>
        <rFont val="맑은 고딕"/>
        <family val="2"/>
        <charset val="129"/>
      </rPr>
      <t>경우</t>
    </r>
    <r>
      <rPr>
        <sz val="11"/>
        <color theme="1"/>
        <rFont val="Arial"/>
        <family val="2"/>
      </rPr>
      <t xml:space="preserve"> Licensor/FEED</t>
    </r>
    <r>
      <rPr>
        <sz val="11"/>
        <color theme="1"/>
        <rFont val="맑은 고딕"/>
        <family val="2"/>
        <charset val="129"/>
      </rPr>
      <t>에서</t>
    </r>
    <r>
      <rPr>
        <sz val="11"/>
        <color theme="1"/>
        <rFont val="Arial"/>
        <family val="2"/>
      </rPr>
      <t xml:space="preserve"> </t>
    </r>
    <r>
      <rPr>
        <sz val="11"/>
        <color theme="1"/>
        <rFont val="맑은 고딕"/>
        <family val="2"/>
        <charset val="129"/>
      </rPr>
      <t>주어지지</t>
    </r>
    <r>
      <rPr>
        <sz val="11"/>
        <color theme="1"/>
        <rFont val="Arial"/>
        <family val="2"/>
      </rPr>
      <t xml:space="preserve"> </t>
    </r>
    <r>
      <rPr>
        <sz val="11"/>
        <color theme="1"/>
        <rFont val="맑은 고딕"/>
        <family val="2"/>
        <charset val="129"/>
      </rPr>
      <t>않았다면</t>
    </r>
    <r>
      <rPr>
        <sz val="11"/>
        <color theme="1"/>
        <rFont val="Arial"/>
        <family val="2"/>
      </rPr>
      <t>, 'substance'</t>
    </r>
    <r>
      <rPr>
        <sz val="11"/>
        <color theme="1"/>
        <rFont val="맑은 고딕"/>
        <family val="2"/>
        <charset val="129"/>
      </rPr>
      <t>에</t>
    </r>
    <r>
      <rPr>
        <sz val="11"/>
        <color theme="1"/>
        <rFont val="Arial"/>
        <family val="2"/>
      </rPr>
      <t xml:space="preserve"> </t>
    </r>
    <r>
      <rPr>
        <sz val="11"/>
        <color theme="1"/>
        <rFont val="맑은 고딕"/>
        <family val="2"/>
        <charset val="129"/>
      </rPr>
      <t>해당되는</t>
    </r>
    <r>
      <rPr>
        <sz val="11"/>
        <color theme="1"/>
        <rFont val="Arial"/>
        <family val="2"/>
      </rPr>
      <t xml:space="preserve"> LFL </t>
    </r>
    <r>
      <rPr>
        <sz val="11"/>
        <color theme="1"/>
        <rFont val="맑은 고딕"/>
        <family val="2"/>
        <charset val="129"/>
      </rPr>
      <t>이상</t>
    </r>
    <r>
      <rPr>
        <sz val="11"/>
        <color theme="1"/>
        <rFont val="Arial"/>
        <family val="2"/>
      </rPr>
      <t xml:space="preserve"> mol </t>
    </r>
    <r>
      <rPr>
        <sz val="11"/>
        <color theme="1"/>
        <rFont val="맑은 고딕"/>
        <family val="2"/>
        <charset val="129"/>
      </rPr>
      <t>농도의</t>
    </r>
    <r>
      <rPr>
        <sz val="11"/>
        <color theme="1"/>
        <rFont val="Arial"/>
        <family val="2"/>
      </rPr>
      <t xml:space="preserve"> </t>
    </r>
    <phoneticPr fontId="3" type="noConversion"/>
  </si>
  <si>
    <r>
      <t xml:space="preserve">    single component </t>
    </r>
    <r>
      <rPr>
        <sz val="11"/>
        <color theme="1"/>
        <rFont val="맑은 고딕"/>
        <family val="2"/>
        <charset val="129"/>
      </rPr>
      <t>중</t>
    </r>
    <r>
      <rPr>
        <sz val="11"/>
        <color theme="1"/>
        <rFont val="Arial"/>
        <family val="2"/>
      </rPr>
      <t xml:space="preserve"> </t>
    </r>
    <r>
      <rPr>
        <sz val="11"/>
        <color theme="1"/>
        <rFont val="맑은 고딕"/>
        <family val="2"/>
        <charset val="129"/>
      </rPr>
      <t>가장</t>
    </r>
    <r>
      <rPr>
        <sz val="11"/>
        <color theme="1"/>
        <rFont val="Arial"/>
        <family val="2"/>
      </rPr>
      <t xml:space="preserve"> </t>
    </r>
    <r>
      <rPr>
        <sz val="11"/>
        <color theme="1"/>
        <rFont val="맑은 고딕"/>
        <family val="2"/>
        <charset val="129"/>
      </rPr>
      <t>낮은</t>
    </r>
    <r>
      <rPr>
        <sz val="11"/>
        <color theme="1"/>
        <rFont val="Arial"/>
        <family val="2"/>
      </rPr>
      <t xml:space="preserve"> flash point</t>
    </r>
    <r>
      <rPr>
        <sz val="11"/>
        <color theme="1"/>
        <rFont val="맑은 고딕"/>
        <family val="2"/>
        <charset val="129"/>
      </rPr>
      <t>로</t>
    </r>
    <r>
      <rPr>
        <sz val="11"/>
        <color theme="1"/>
        <rFont val="Arial"/>
        <family val="2"/>
      </rPr>
      <t xml:space="preserve"> </t>
    </r>
    <r>
      <rPr>
        <sz val="11"/>
        <color theme="1"/>
        <rFont val="맑은 고딕"/>
        <family val="2"/>
        <charset val="129"/>
      </rPr>
      <t>작성하는</t>
    </r>
    <r>
      <rPr>
        <sz val="11"/>
        <color theme="1"/>
        <rFont val="Arial"/>
        <family val="2"/>
      </rPr>
      <t xml:space="preserve"> </t>
    </r>
    <r>
      <rPr>
        <sz val="11"/>
        <color theme="1"/>
        <rFont val="맑은 고딕"/>
        <family val="2"/>
        <charset val="129"/>
      </rPr>
      <t>것을</t>
    </r>
    <r>
      <rPr>
        <sz val="11"/>
        <color theme="1"/>
        <rFont val="Arial"/>
        <family val="2"/>
      </rPr>
      <t xml:space="preserve"> </t>
    </r>
    <r>
      <rPr>
        <sz val="11"/>
        <color theme="1"/>
        <rFont val="맑은 고딕"/>
        <family val="2"/>
        <charset val="129"/>
      </rPr>
      <t>원칙으로</t>
    </r>
    <r>
      <rPr>
        <sz val="11"/>
        <color theme="1"/>
        <rFont val="Arial"/>
        <family val="2"/>
      </rPr>
      <t xml:space="preserve"> </t>
    </r>
    <r>
      <rPr>
        <sz val="11"/>
        <color theme="1"/>
        <rFont val="맑은 고딕"/>
        <family val="2"/>
        <charset val="129"/>
      </rPr>
      <t>합니다</t>
    </r>
    <r>
      <rPr>
        <sz val="11"/>
        <color theme="1"/>
        <rFont val="Arial"/>
        <family val="2"/>
      </rPr>
      <t>.</t>
    </r>
    <phoneticPr fontId="3" type="noConversion"/>
  </si>
  <si>
    <r>
      <t>a. MATERIAL DESCRIPTION (b</t>
    </r>
    <r>
      <rPr>
        <sz val="11"/>
        <color theme="1"/>
        <rFont val="돋움"/>
        <family val="3"/>
        <charset val="129"/>
      </rPr>
      <t>열</t>
    </r>
    <r>
      <rPr>
        <sz val="11"/>
        <color theme="1"/>
        <rFont val="Arial"/>
        <family val="2"/>
      </rPr>
      <t>)</t>
    </r>
    <r>
      <rPr>
        <sz val="11"/>
        <color theme="1"/>
        <rFont val="돋움"/>
        <family val="3"/>
        <charset val="129"/>
      </rPr>
      <t>에</t>
    </r>
    <r>
      <rPr>
        <sz val="11"/>
        <color theme="1"/>
        <rFont val="Arial"/>
        <family val="2"/>
      </rPr>
      <t xml:space="preserve"> chemical </t>
    </r>
    <r>
      <rPr>
        <sz val="11"/>
        <color theme="1"/>
        <rFont val="돋움"/>
        <family val="3"/>
        <charset val="129"/>
      </rPr>
      <t>이름을</t>
    </r>
    <r>
      <rPr>
        <sz val="11"/>
        <color theme="1"/>
        <rFont val="Arial"/>
        <family val="2"/>
      </rPr>
      <t xml:space="preserve"> 'Table 4.4.2' </t>
    </r>
    <r>
      <rPr>
        <sz val="11"/>
        <color theme="1"/>
        <rFont val="돋움"/>
        <family val="3"/>
        <charset val="129"/>
      </rPr>
      <t>탭</t>
    </r>
    <r>
      <rPr>
        <sz val="11"/>
        <color theme="1"/>
        <rFont val="Arial"/>
        <family val="2"/>
      </rPr>
      <t xml:space="preserve"> </t>
    </r>
    <r>
      <rPr>
        <sz val="11"/>
        <color theme="1"/>
        <rFont val="돋움"/>
        <family val="3"/>
        <charset val="129"/>
      </rPr>
      <t>기준으로</t>
    </r>
    <r>
      <rPr>
        <sz val="11"/>
        <color theme="1"/>
        <rFont val="Arial"/>
        <family val="2"/>
      </rPr>
      <t xml:space="preserve"> </t>
    </r>
    <r>
      <rPr>
        <sz val="11"/>
        <color theme="1"/>
        <rFont val="돋움"/>
        <family val="3"/>
        <charset val="129"/>
      </rPr>
      <t>작성</t>
    </r>
    <phoneticPr fontId="3" type="noConversion"/>
  </si>
  <si>
    <r>
      <t xml:space="preserve">b. </t>
    </r>
    <r>
      <rPr>
        <sz val="11"/>
        <color theme="1"/>
        <rFont val="돋움"/>
        <family val="3"/>
        <charset val="129"/>
      </rPr>
      <t>주황색</t>
    </r>
    <r>
      <rPr>
        <sz val="11"/>
        <color theme="1"/>
        <rFont val="Arial"/>
        <family val="2"/>
      </rPr>
      <t xml:space="preserve"> </t>
    </r>
    <r>
      <rPr>
        <sz val="11"/>
        <color theme="1"/>
        <rFont val="돋움"/>
        <family val="3"/>
        <charset val="129"/>
      </rPr>
      <t>셀</t>
    </r>
    <r>
      <rPr>
        <sz val="11"/>
        <color theme="1"/>
        <rFont val="Arial"/>
        <family val="2"/>
      </rPr>
      <t xml:space="preserve"> </t>
    </r>
    <r>
      <rPr>
        <sz val="11"/>
        <color theme="1"/>
        <rFont val="돋움"/>
        <family val="3"/>
        <charset val="129"/>
      </rPr>
      <t>부분은</t>
    </r>
    <r>
      <rPr>
        <sz val="11"/>
        <color theme="1"/>
        <rFont val="Arial"/>
        <family val="2"/>
      </rPr>
      <t xml:space="preserve"> NFPA 497</t>
    </r>
    <r>
      <rPr>
        <sz val="11"/>
        <color theme="1"/>
        <rFont val="돋움"/>
        <family val="3"/>
        <charset val="129"/>
      </rPr>
      <t>의</t>
    </r>
    <r>
      <rPr>
        <sz val="11"/>
        <color theme="1"/>
        <rFont val="Arial"/>
        <family val="2"/>
      </rPr>
      <t xml:space="preserve"> table 4.4.2 </t>
    </r>
    <r>
      <rPr>
        <sz val="11"/>
        <color theme="1"/>
        <rFont val="돋움"/>
        <family val="3"/>
        <charset val="129"/>
      </rPr>
      <t>기준으로</t>
    </r>
    <r>
      <rPr>
        <sz val="11"/>
        <color theme="1"/>
        <rFont val="Arial"/>
        <family val="2"/>
      </rPr>
      <t xml:space="preserve"> </t>
    </r>
    <r>
      <rPr>
        <sz val="11"/>
        <color theme="1"/>
        <rFont val="돋움"/>
        <family val="3"/>
        <charset val="129"/>
      </rPr>
      <t>자동으로</t>
    </r>
    <r>
      <rPr>
        <sz val="11"/>
        <color theme="1"/>
        <rFont val="Arial"/>
        <family val="2"/>
      </rPr>
      <t xml:space="preserve"> </t>
    </r>
    <r>
      <rPr>
        <sz val="11"/>
        <color theme="1"/>
        <rFont val="돋움"/>
        <family val="3"/>
        <charset val="129"/>
      </rPr>
      <t>추가되며</t>
    </r>
    <r>
      <rPr>
        <sz val="11"/>
        <color theme="1"/>
        <rFont val="Arial"/>
        <family val="2"/>
      </rPr>
      <t xml:space="preserve">, </t>
    </r>
    <r>
      <rPr>
        <sz val="11"/>
        <color theme="1"/>
        <rFont val="돋움"/>
        <family val="3"/>
        <charset val="129"/>
      </rPr>
      <t>그</t>
    </r>
    <r>
      <rPr>
        <sz val="11"/>
        <color theme="1"/>
        <rFont val="Arial"/>
        <family val="2"/>
      </rPr>
      <t xml:space="preserve"> </t>
    </r>
    <r>
      <rPr>
        <sz val="11"/>
        <color theme="1"/>
        <rFont val="돋움"/>
        <family val="3"/>
        <charset val="129"/>
      </rPr>
      <t>외</t>
    </r>
    <r>
      <rPr>
        <sz val="11"/>
        <color theme="1"/>
        <rFont val="Arial"/>
        <family val="2"/>
      </rPr>
      <t xml:space="preserve"> data</t>
    </r>
    <r>
      <rPr>
        <sz val="11"/>
        <color theme="1"/>
        <rFont val="돋움"/>
        <family val="3"/>
        <charset val="129"/>
      </rPr>
      <t>는</t>
    </r>
    <r>
      <rPr>
        <sz val="11"/>
        <color theme="1"/>
        <rFont val="Arial"/>
        <family val="2"/>
      </rPr>
      <t xml:space="preserve"> </t>
    </r>
    <r>
      <rPr>
        <sz val="11"/>
        <color theme="1"/>
        <rFont val="돋움"/>
        <family val="3"/>
        <charset val="129"/>
      </rPr>
      <t>개별적으로</t>
    </r>
    <r>
      <rPr>
        <sz val="11"/>
        <color theme="1"/>
        <rFont val="Arial"/>
        <family val="2"/>
      </rPr>
      <t xml:space="preserve"> </t>
    </r>
    <r>
      <rPr>
        <sz val="11"/>
        <color theme="1"/>
        <rFont val="돋움"/>
        <family val="3"/>
        <charset val="129"/>
      </rPr>
      <t>작성</t>
    </r>
    <r>
      <rPr>
        <sz val="11"/>
        <color theme="1"/>
        <rFont val="Arial"/>
        <family val="2"/>
      </rPr>
      <t xml:space="preserve"> </t>
    </r>
    <r>
      <rPr>
        <sz val="11"/>
        <color theme="1"/>
        <rFont val="돋움"/>
        <family val="3"/>
        <charset val="129"/>
      </rPr>
      <t>필요</t>
    </r>
    <phoneticPr fontId="3" type="noConversion"/>
  </si>
  <si>
    <r>
      <t xml:space="preserve">HAZARDOUS SOURCE LIST </t>
    </r>
    <r>
      <rPr>
        <sz val="11"/>
        <color theme="1"/>
        <rFont val="돋움"/>
        <family val="3"/>
        <charset val="129"/>
      </rPr>
      <t>작성</t>
    </r>
    <r>
      <rPr>
        <sz val="11"/>
        <color theme="1"/>
        <rFont val="Arial"/>
        <family val="2"/>
      </rPr>
      <t xml:space="preserve"> </t>
    </r>
    <r>
      <rPr>
        <sz val="11"/>
        <color theme="1"/>
        <rFont val="돋움"/>
        <family val="3"/>
        <charset val="129"/>
      </rPr>
      <t>관련</t>
    </r>
    <phoneticPr fontId="3" type="noConversion"/>
  </si>
  <si>
    <r>
      <t xml:space="preserve">HAZARDOUS SUBSTANCE LIST </t>
    </r>
    <r>
      <rPr>
        <sz val="11"/>
        <color theme="1"/>
        <rFont val="맑은 고딕"/>
        <family val="2"/>
        <charset val="129"/>
      </rPr>
      <t>작성</t>
    </r>
    <r>
      <rPr>
        <sz val="11"/>
        <color theme="1"/>
        <rFont val="Arial"/>
        <family val="2"/>
      </rPr>
      <t xml:space="preserve"> </t>
    </r>
    <r>
      <rPr>
        <sz val="11"/>
        <color theme="1"/>
        <rFont val="맑은 고딕"/>
        <family val="2"/>
        <charset val="129"/>
      </rPr>
      <t>관련</t>
    </r>
    <phoneticPr fontId="3" type="noConversion"/>
  </si>
  <si>
    <t>(PROCESS DEPARTMENT)</t>
    <phoneticPr fontId="3" type="noConversion"/>
  </si>
  <si>
    <t>A</t>
  </si>
  <si>
    <t>REV.</t>
  </si>
  <si>
    <t>DATE</t>
    <phoneticPr fontId="3" type="noConversion"/>
  </si>
  <si>
    <t>2019.01.02.</t>
    <phoneticPr fontId="3" type="noConversion"/>
  </si>
  <si>
    <t>WRITTEN BY</t>
    <phoneticPr fontId="3" type="noConversion"/>
  </si>
  <si>
    <t>Project Name : XXXX project</t>
    <phoneticPr fontId="3" type="noConversion"/>
  </si>
  <si>
    <t>CHECKED BY</t>
    <phoneticPr fontId="3" type="noConversion"/>
  </si>
  <si>
    <t>Job No. : SC-XXXX</t>
    <phoneticPr fontId="3" type="noConversion"/>
  </si>
  <si>
    <t>APPROVED BY</t>
    <phoneticPr fontId="3" type="noConversion"/>
  </si>
  <si>
    <t>HAZARDOUS SOURCE / SUBSTANCE LIST</t>
    <phoneticPr fontId="3" type="noConversion"/>
  </si>
  <si>
    <r>
      <rPr>
        <sz val="11"/>
        <color theme="1"/>
        <rFont val="맑은 고딕"/>
        <family val="2"/>
        <charset val="129"/>
      </rPr>
      <t>본</t>
    </r>
    <r>
      <rPr>
        <sz val="11"/>
        <color theme="1"/>
        <rFont val="Arial"/>
        <family val="2"/>
      </rPr>
      <t xml:space="preserve"> </t>
    </r>
    <r>
      <rPr>
        <sz val="11"/>
        <color theme="1"/>
        <rFont val="맑은 고딕"/>
        <family val="2"/>
        <charset val="129"/>
      </rPr>
      <t>문서는</t>
    </r>
    <r>
      <rPr>
        <sz val="11"/>
        <color theme="1"/>
        <rFont val="Arial"/>
        <family val="2"/>
      </rPr>
      <t xml:space="preserve"> project/proposal </t>
    </r>
    <r>
      <rPr>
        <sz val="11"/>
        <color theme="1"/>
        <rFont val="맑은 고딕"/>
        <family val="2"/>
        <charset val="129"/>
      </rPr>
      <t>수행</t>
    </r>
    <r>
      <rPr>
        <sz val="11"/>
        <color theme="1"/>
        <rFont val="Arial"/>
        <family val="2"/>
      </rPr>
      <t xml:space="preserve"> </t>
    </r>
    <r>
      <rPr>
        <sz val="11"/>
        <color theme="1"/>
        <rFont val="맑은 고딕"/>
        <family val="2"/>
        <charset val="129"/>
      </rPr>
      <t>시</t>
    </r>
    <r>
      <rPr>
        <sz val="11"/>
        <color theme="1"/>
        <rFont val="Arial"/>
        <family val="2"/>
      </rPr>
      <t xml:space="preserve"> Hazardous </t>
    </r>
    <r>
      <rPr>
        <sz val="11"/>
        <color theme="1"/>
        <rFont val="맑은 고딕"/>
        <family val="2"/>
        <charset val="129"/>
      </rPr>
      <t>관련</t>
    </r>
    <r>
      <rPr>
        <sz val="11"/>
        <color theme="1"/>
        <rFont val="Arial"/>
        <family val="2"/>
      </rPr>
      <t xml:space="preserve"> </t>
    </r>
    <r>
      <rPr>
        <sz val="11"/>
        <color theme="1"/>
        <rFont val="맑은 고딕"/>
        <family val="2"/>
        <charset val="129"/>
      </rPr>
      <t>유사</t>
    </r>
    <r>
      <rPr>
        <sz val="11"/>
        <color theme="1"/>
        <rFont val="Arial"/>
        <family val="2"/>
      </rPr>
      <t xml:space="preserve"> information</t>
    </r>
    <r>
      <rPr>
        <sz val="11"/>
        <color theme="1"/>
        <rFont val="맑은 고딕"/>
        <family val="2"/>
        <charset val="129"/>
      </rPr>
      <t>이</t>
    </r>
    <r>
      <rPr>
        <sz val="11"/>
        <color theme="1"/>
        <rFont val="Arial"/>
        <family val="2"/>
      </rPr>
      <t xml:space="preserve"> </t>
    </r>
    <r>
      <rPr>
        <sz val="11"/>
        <color theme="1"/>
        <rFont val="맑은 고딕"/>
        <family val="2"/>
        <charset val="129"/>
      </rPr>
      <t>필요한</t>
    </r>
    <r>
      <rPr>
        <sz val="11"/>
        <color theme="1"/>
        <rFont val="Arial"/>
        <family val="2"/>
      </rPr>
      <t xml:space="preserve"> </t>
    </r>
    <r>
      <rPr>
        <sz val="11"/>
        <color theme="1"/>
        <rFont val="맑은 고딕"/>
        <family val="2"/>
        <charset val="129"/>
      </rPr>
      <t>아래의</t>
    </r>
    <r>
      <rPr>
        <sz val="11"/>
        <color theme="1"/>
        <rFont val="Arial"/>
        <family val="2"/>
      </rPr>
      <t xml:space="preserve"> List</t>
    </r>
    <r>
      <rPr>
        <sz val="11"/>
        <color theme="1"/>
        <rFont val="맑은 고딕"/>
        <family val="2"/>
        <charset val="129"/>
      </rPr>
      <t>를</t>
    </r>
    <r>
      <rPr>
        <sz val="11"/>
        <color theme="1"/>
        <rFont val="Arial"/>
        <family val="2"/>
      </rPr>
      <t xml:space="preserve"> </t>
    </r>
    <r>
      <rPr>
        <sz val="11"/>
        <color theme="1"/>
        <rFont val="맑은 고딕"/>
        <family val="2"/>
        <charset val="129"/>
      </rPr>
      <t>한</t>
    </r>
    <r>
      <rPr>
        <sz val="11"/>
        <color theme="1"/>
        <rFont val="Arial"/>
        <family val="2"/>
      </rPr>
      <t xml:space="preserve"> </t>
    </r>
    <r>
      <rPr>
        <sz val="11"/>
        <color theme="1"/>
        <rFont val="맑은 고딕"/>
        <family val="2"/>
        <charset val="129"/>
      </rPr>
      <t>개의</t>
    </r>
    <r>
      <rPr>
        <sz val="11"/>
        <color theme="1"/>
        <rFont val="Arial"/>
        <family val="2"/>
      </rPr>
      <t xml:space="preserve"> </t>
    </r>
    <r>
      <rPr>
        <sz val="11"/>
        <color theme="1"/>
        <rFont val="맑은 고딕"/>
        <family val="2"/>
        <charset val="129"/>
      </rPr>
      <t>통합</t>
    </r>
    <r>
      <rPr>
        <sz val="11"/>
        <color theme="1"/>
        <rFont val="Arial"/>
        <family val="2"/>
      </rPr>
      <t xml:space="preserve"> sheet</t>
    </r>
    <r>
      <rPr>
        <sz val="11"/>
        <color theme="1"/>
        <rFont val="맑은 고딕"/>
        <family val="2"/>
        <charset val="129"/>
      </rPr>
      <t>로</t>
    </r>
    <r>
      <rPr>
        <sz val="11"/>
        <color theme="1"/>
        <rFont val="Arial"/>
        <family val="2"/>
      </rPr>
      <t xml:space="preserve"> </t>
    </r>
    <r>
      <rPr>
        <sz val="11"/>
        <color theme="1"/>
        <rFont val="맑은 고딕"/>
        <family val="2"/>
        <charset val="129"/>
      </rPr>
      <t>관리하기</t>
    </r>
    <r>
      <rPr>
        <sz val="11"/>
        <color theme="1"/>
        <rFont val="Arial"/>
        <family val="2"/>
      </rPr>
      <t xml:space="preserve"> </t>
    </r>
    <r>
      <rPr>
        <sz val="11"/>
        <color theme="1"/>
        <rFont val="맑은 고딕"/>
        <family val="2"/>
        <charset val="129"/>
      </rPr>
      <t>위해</t>
    </r>
    <r>
      <rPr>
        <sz val="11"/>
        <color theme="1"/>
        <rFont val="Arial"/>
        <family val="2"/>
      </rPr>
      <t xml:space="preserve"> </t>
    </r>
    <r>
      <rPr>
        <sz val="11"/>
        <color theme="1"/>
        <rFont val="맑은 고딕"/>
        <family val="2"/>
        <charset val="129"/>
      </rPr>
      <t>작성합니다</t>
    </r>
    <r>
      <rPr>
        <sz val="11"/>
        <color theme="1"/>
        <rFont val="Arial"/>
        <family val="2"/>
      </rPr>
      <t>.</t>
    </r>
    <phoneticPr fontId="3" type="noConversion"/>
  </si>
  <si>
    <r>
      <t xml:space="preserve">Combustible
(Y/N)
</t>
    </r>
    <r>
      <rPr>
        <b/>
        <sz val="8"/>
        <rFont val="Arial"/>
        <family val="2"/>
      </rPr>
      <t>(Note 2)</t>
    </r>
  </si>
  <si>
    <r>
      <t xml:space="preserve">Flammable
(Y/N)
</t>
    </r>
    <r>
      <rPr>
        <b/>
        <sz val="8"/>
        <rFont val="Arial"/>
        <family val="2"/>
      </rPr>
      <t>(Note 3)</t>
    </r>
  </si>
  <si>
    <r>
      <t xml:space="preserve">        2) Combustible fluid definition : (</t>
    </r>
    <r>
      <rPr>
        <b/>
        <sz val="11"/>
        <color theme="1"/>
        <rFont val="맑은 고딕"/>
        <family val="3"/>
        <charset val="129"/>
        <scheme val="minor"/>
      </rPr>
      <t>Project 기준 작성)</t>
    </r>
  </si>
  <si>
    <t>Benzene</t>
  </si>
  <si>
    <t>C6H6</t>
  </si>
  <si>
    <t>Toluene</t>
  </si>
  <si>
    <t>C7H8</t>
  </si>
  <si>
    <t>Ethyl Benzene</t>
  </si>
  <si>
    <t>C8H10</t>
  </si>
  <si>
    <t>CH4S</t>
  </si>
  <si>
    <t>Ethyl Mercaptan</t>
  </si>
  <si>
    <t>C₂H₆S</t>
  </si>
  <si>
    <t>Carbon Disulfide</t>
  </si>
  <si>
    <t>CS2</t>
  </si>
  <si>
    <t>Ethylene Glycol Monobutyl Ether</t>
  </si>
  <si>
    <t>Ethylene Glycol Monoethyl Ether</t>
  </si>
  <si>
    <t>Ethylene Glycol Monoethyl Ether Acetate</t>
  </si>
  <si>
    <t>Ethylene Glycol Monobutyl Ether Acetate</t>
  </si>
  <si>
    <r>
      <t xml:space="preserve">Diethylene Glycol Monobutyl </t>
    </r>
    <r>
      <rPr>
        <sz val="11"/>
        <color indexed="8"/>
        <rFont val="맑은 고딕"/>
        <family val="3"/>
        <charset val="129"/>
      </rPr>
      <t>Ether</t>
    </r>
  </si>
  <si>
    <t>Ethylene Glycol Monomethyl Ether</t>
  </si>
  <si>
    <t>Ethylene Oxide</t>
  </si>
  <si>
    <t>Ethylene Glycol</t>
  </si>
  <si>
    <t>Triethylene Glycol</t>
  </si>
  <si>
    <t>-</t>
  </si>
  <si>
    <t>C2H6O2</t>
  </si>
  <si>
    <t>Atmospheres containing acetylene, hydrogen, or flammable gas, flammable liquid-produced vapor, or combustible liquid produced vapor mixed with air that may burn or explode, having either a maximum experimental safe gap (MESG) value less than or equal to 0.50 mm or minimum igniting current ratio (MIC ratio) less than or equal to 0.45.</t>
  </si>
  <si>
    <t>Note: 1) LFL 이상 mol%의 Single component 중 가장 낮은 flash point로 작성</t>
  </si>
  <si>
    <t>NFPA 497, Table 4.4.2 Selected Chemicals</t>
  </si>
  <si>
    <t>Refer TGAS</t>
  </si>
  <si>
    <t>C6H14O2</t>
  </si>
  <si>
    <t>Selected Case</t>
  </si>
  <si>
    <r>
      <t xml:space="preserve">   1) </t>
    </r>
    <r>
      <rPr>
        <sz val="11"/>
        <color theme="1"/>
        <rFont val="돋움"/>
        <family val="3"/>
        <charset val="129"/>
      </rPr>
      <t>주황셀</t>
    </r>
    <r>
      <rPr>
        <sz val="11"/>
        <color theme="1"/>
        <rFont val="Arial"/>
        <family val="2"/>
      </rPr>
      <t xml:space="preserve"> : project requirement</t>
    </r>
    <r>
      <rPr>
        <sz val="11"/>
        <color theme="1"/>
        <rFont val="돋움"/>
        <family val="3"/>
        <charset val="129"/>
      </rPr>
      <t>에</t>
    </r>
    <r>
      <rPr>
        <sz val="11"/>
        <color theme="1"/>
        <rFont val="Arial"/>
        <family val="2"/>
      </rPr>
      <t xml:space="preserve"> </t>
    </r>
    <r>
      <rPr>
        <sz val="11"/>
        <color theme="1"/>
        <rFont val="돋움"/>
        <family val="3"/>
        <charset val="129"/>
      </rPr>
      <t>따라</t>
    </r>
    <r>
      <rPr>
        <sz val="11"/>
        <color theme="1"/>
        <rFont val="Arial"/>
        <family val="2"/>
      </rPr>
      <t xml:space="preserve"> </t>
    </r>
    <r>
      <rPr>
        <sz val="11"/>
        <color theme="1"/>
        <rFont val="돋움"/>
        <family val="3"/>
        <charset val="129"/>
      </rPr>
      <t>요구되지</t>
    </r>
    <r>
      <rPr>
        <sz val="11"/>
        <color theme="1"/>
        <rFont val="Arial"/>
        <family val="2"/>
      </rPr>
      <t xml:space="preserve"> </t>
    </r>
    <r>
      <rPr>
        <sz val="11"/>
        <color theme="1"/>
        <rFont val="돋움"/>
        <family val="3"/>
        <charset val="129"/>
      </rPr>
      <t>않는</t>
    </r>
    <r>
      <rPr>
        <sz val="11"/>
        <color theme="1"/>
        <rFont val="Arial"/>
        <family val="2"/>
      </rPr>
      <t xml:space="preserve"> </t>
    </r>
    <r>
      <rPr>
        <sz val="11"/>
        <color theme="1"/>
        <rFont val="돋움"/>
        <family val="3"/>
        <charset val="129"/>
      </rPr>
      <t>경우에는</t>
    </r>
    <r>
      <rPr>
        <sz val="11"/>
        <color theme="1"/>
        <rFont val="Arial"/>
        <family val="2"/>
      </rPr>
      <t xml:space="preserve"> </t>
    </r>
    <r>
      <rPr>
        <sz val="11"/>
        <color theme="1"/>
        <rFont val="돋움"/>
        <family val="3"/>
        <charset val="129"/>
      </rPr>
      <t>삭제</t>
    </r>
    <r>
      <rPr>
        <sz val="11"/>
        <color theme="1"/>
        <rFont val="Arial"/>
        <family val="2"/>
      </rPr>
      <t xml:space="preserve"> </t>
    </r>
    <r>
      <rPr>
        <sz val="11"/>
        <color theme="1"/>
        <rFont val="돋움"/>
        <family val="3"/>
        <charset val="129"/>
      </rPr>
      <t>가능</t>
    </r>
  </si>
  <si>
    <r>
      <t xml:space="preserve">   2) </t>
    </r>
    <r>
      <rPr>
        <sz val="11"/>
        <color theme="1"/>
        <rFont val="돋움"/>
        <family val="3"/>
        <charset val="129"/>
      </rPr>
      <t>노란셀</t>
    </r>
    <r>
      <rPr>
        <sz val="11"/>
        <color theme="1"/>
        <rFont val="Arial"/>
        <family val="2"/>
      </rPr>
      <t xml:space="preserve"> : project spec </t>
    </r>
    <r>
      <rPr>
        <sz val="11"/>
        <color theme="1"/>
        <rFont val="돋움"/>
        <family val="3"/>
        <charset val="129"/>
      </rPr>
      <t>기준으로</t>
    </r>
    <r>
      <rPr>
        <sz val="11"/>
        <color theme="1"/>
        <rFont val="Arial"/>
        <family val="2"/>
      </rPr>
      <t xml:space="preserve"> </t>
    </r>
    <r>
      <rPr>
        <sz val="11"/>
        <color theme="1"/>
        <rFont val="돋움"/>
        <family val="3"/>
        <charset val="129"/>
      </rPr>
      <t>반영하여</t>
    </r>
    <r>
      <rPr>
        <sz val="11"/>
        <color theme="1"/>
        <rFont val="Arial"/>
        <family val="2"/>
      </rPr>
      <t xml:space="preserve"> </t>
    </r>
    <r>
      <rPr>
        <sz val="11"/>
        <color theme="1"/>
        <rFont val="돋움"/>
        <family val="3"/>
        <charset val="129"/>
      </rPr>
      <t>작성이</t>
    </r>
    <r>
      <rPr>
        <sz val="11"/>
        <color theme="1"/>
        <rFont val="Arial"/>
        <family val="2"/>
      </rPr>
      <t xml:space="preserve"> </t>
    </r>
    <r>
      <rPr>
        <sz val="11"/>
        <color theme="1"/>
        <rFont val="돋움"/>
        <family val="3"/>
        <charset val="129"/>
      </rPr>
      <t>필요함</t>
    </r>
  </si>
  <si>
    <t>Flammable, -233</t>
  </si>
  <si>
    <t>Flammable, -104.0</t>
  </si>
  <si>
    <t>Flammable, -84.4</t>
  </si>
  <si>
    <t xml:space="preserve">        4) Toxic : [H2S concentration] Gas/vapour : 0.1 %(v/v)
 or non-gaseous : 0.06 %(w/w)
</t>
  </si>
  <si>
    <t>Methane
Ethane 
Propane 
C4+ 
H2S</t>
  </si>
  <si>
    <t>Temp. Class</t>
    <phoneticPr fontId="3" type="noConversion"/>
  </si>
  <si>
    <t>US NEC 500</t>
    <phoneticPr fontId="3" type="noConversion"/>
  </si>
  <si>
    <t xml:space="preserve">Project Name : </t>
    <phoneticPr fontId="11" type="noConversion"/>
  </si>
  <si>
    <t>AIT (℃)</t>
    <phoneticPr fontId="3" type="noConversion"/>
  </si>
  <si>
    <t>AIT (℃)</t>
    <phoneticPr fontId="3" type="noConversion"/>
  </si>
  <si>
    <t>Job No. :</t>
    <phoneticPr fontId="11" type="noConversion"/>
  </si>
  <si>
    <t>450 이상</t>
    <phoneticPr fontId="3" type="noConversion"/>
  </si>
  <si>
    <t>T2</t>
    <phoneticPr fontId="3" type="noConversion"/>
  </si>
  <si>
    <t>VAPOR PRESSURE</t>
    <phoneticPr fontId="3" type="noConversion"/>
  </si>
  <si>
    <t>LFL</t>
    <phoneticPr fontId="3" type="noConversion"/>
  </si>
  <si>
    <t>UFL</t>
    <phoneticPr fontId="3" type="noConversion"/>
  </si>
  <si>
    <t>Temp. Class</t>
    <phoneticPr fontId="3" type="noConversion"/>
  </si>
  <si>
    <t>Gas 
Group</t>
    <phoneticPr fontId="3" type="noConversion"/>
  </si>
  <si>
    <t>AIR=1</t>
    <phoneticPr fontId="3" type="noConversion"/>
  </si>
  <si>
    <t>mmHg</t>
    <phoneticPr fontId="3" type="noConversion"/>
  </si>
  <si>
    <t>T1</t>
    <phoneticPr fontId="3" type="noConversion"/>
  </si>
  <si>
    <t>T3</t>
    <phoneticPr fontId="3" type="noConversion"/>
  </si>
  <si>
    <t>200 이상</t>
    <phoneticPr fontId="3" type="noConversion"/>
  </si>
  <si>
    <t>T1</t>
    <phoneticPr fontId="3" type="noConversion"/>
  </si>
  <si>
    <t>T3</t>
    <phoneticPr fontId="3" type="noConversion"/>
  </si>
  <si>
    <t>T2</t>
    <phoneticPr fontId="3" type="noConversion"/>
  </si>
  <si>
    <t>T4</t>
    <phoneticPr fontId="3" type="noConversion"/>
  </si>
  <si>
    <t>135 이상</t>
    <phoneticPr fontId="3" type="noConversion"/>
  </si>
  <si>
    <t>Gas Group (Refer to NFPA 497, Table 4.4.2.)</t>
    <phoneticPr fontId="3" type="noConversion"/>
  </si>
  <si>
    <t>T1</t>
    <phoneticPr fontId="3" type="noConversion"/>
  </si>
  <si>
    <t>T3</t>
    <phoneticPr fontId="3" type="noConversion"/>
  </si>
  <si>
    <t>83.47
1.75
0.8
1.8
0.76</t>
  </si>
  <si>
    <t>C-1001</t>
  </si>
  <si>
    <t>Gas Mercury Removal Bed</t>
  </si>
  <si>
    <r>
      <t xml:space="preserve">        3) Flammable fluid definition : </t>
    </r>
    <r>
      <rPr>
        <b/>
        <sz val="11"/>
        <color theme="1"/>
        <rFont val="맑은 고딕"/>
        <family val="3"/>
        <charset val="129"/>
        <scheme val="minor"/>
      </rPr>
      <t>(Project 기준 작성)</t>
    </r>
  </si>
  <si>
    <t>Flammable, -82.4</t>
  </si>
  <si>
    <t>Methyl Diethanolamine (MDEAmine)</t>
  </si>
  <si>
    <t>CH5H13NO3</t>
  </si>
  <si>
    <t>Atmospheres containing acetone, ammonia, ethyl alcohol, gasoline, methane, propane, or flammable gas, flammable liquid produced vapor, or combustible liquid produced vapor mixed with air that may burn or explode, having either a maximum experimental safe gap (MESG) value greater than 0.90 mm or minimum igniting current ratio (MIC ratio) greater than 0.80.</t>
  </si>
  <si>
    <t>Atmospheres containing acetaldehyde, ethylene, or flammable gas, flammable liquid produced vapor, or combustible liquid produced vapor mixed with air that may burn or explode, having either maximum experimental safe gap (MESG) values greater than 0.50 mm and less than or equal to 0.90 mm or minimum igniting current ratio (MIC ratio) greater than 0.45 and less than or equal to 0.80.</t>
  </si>
  <si>
    <r>
      <t xml:space="preserve">Toxic
(Y/N)
</t>
    </r>
    <r>
      <rPr>
        <b/>
        <sz val="8"/>
        <rFont val="Arial"/>
        <family val="2"/>
      </rPr>
      <t>(Note 4)</t>
    </r>
  </si>
  <si>
    <t>Refer MSDS</t>
  </si>
  <si>
    <t>Vapour Density 
(AIR = 1)</t>
  </si>
  <si>
    <t>Shell OGP FEED</t>
  </si>
  <si>
    <t>SG6609</t>
  </si>
  <si>
    <t xml:space="preserve">Project Name : </t>
  </si>
  <si>
    <t>LNG/LPG</t>
    <phoneticPr fontId="3" type="noConversion"/>
  </si>
  <si>
    <t>Holding a Liquid volume of 4m3 or more, of butane or light products</t>
    <phoneticPr fontId="3" type="noConversion"/>
  </si>
  <si>
    <t>Holding a Liquid volume of 4m3 or more, of butane or light products</t>
  </si>
  <si>
    <t>V</t>
    <phoneticPr fontId="3" type="noConversion"/>
  </si>
  <si>
    <t>예시</t>
    <phoneticPr fontId="3" type="noConversion"/>
  </si>
  <si>
    <r>
      <t xml:space="preserve">[Eq_common] </t>
    </r>
    <r>
      <rPr>
        <b/>
        <i/>
        <sz val="8"/>
        <color rgb="FF0000CC"/>
        <rFont val="돋움"/>
        <family val="3"/>
        <charset val="129"/>
      </rPr>
      <t>에</t>
    </r>
    <r>
      <rPr>
        <b/>
        <i/>
        <sz val="8"/>
        <color rgb="FF0000CC"/>
        <rFont val="Arial"/>
        <family val="2"/>
      </rPr>
      <t xml:space="preserve"> Itemno </t>
    </r>
    <r>
      <rPr>
        <b/>
        <i/>
        <sz val="8"/>
        <color rgb="FF0000CC"/>
        <rFont val="돋움"/>
        <family val="3"/>
        <charset val="129"/>
      </rPr>
      <t>값</t>
    </r>
    <phoneticPr fontId="3" type="noConversion"/>
  </si>
  <si>
    <r>
      <t xml:space="preserve">[Eq_common] </t>
    </r>
    <r>
      <rPr>
        <b/>
        <i/>
        <sz val="8"/>
        <color rgb="FF0000CC"/>
        <rFont val="돋움"/>
        <family val="3"/>
        <charset val="129"/>
      </rPr>
      <t>에</t>
    </r>
    <r>
      <rPr>
        <b/>
        <i/>
        <sz val="8"/>
        <color rgb="FF0000CC"/>
        <rFont val="Arial"/>
        <family val="2"/>
      </rPr>
      <t xml:space="preserve"> ServiceName </t>
    </r>
    <r>
      <rPr>
        <b/>
        <i/>
        <sz val="8"/>
        <color rgb="FF0000CC"/>
        <rFont val="돋움"/>
        <family val="3"/>
        <charset val="129"/>
      </rPr>
      <t>값</t>
    </r>
    <phoneticPr fontId="3" type="noConversion"/>
  </si>
  <si>
    <r>
      <rPr>
        <b/>
        <i/>
        <sz val="8"/>
        <color rgb="FF0000CC"/>
        <rFont val="돋움"/>
        <family val="3"/>
        <charset val="129"/>
      </rPr>
      <t>좌측에</t>
    </r>
    <r>
      <rPr>
        <b/>
        <i/>
        <sz val="8"/>
        <color rgb="FF0000CC"/>
        <rFont val="Arial"/>
        <family val="2"/>
      </rPr>
      <t xml:space="preserve"> </t>
    </r>
    <r>
      <rPr>
        <b/>
        <i/>
        <sz val="8"/>
        <color rgb="FF0000CC"/>
        <rFont val="돋움"/>
        <family val="3"/>
        <charset val="129"/>
      </rPr>
      <t>선정된</t>
    </r>
    <r>
      <rPr>
        <b/>
        <i/>
        <sz val="8"/>
        <color rgb="FF0000CC"/>
        <rFont val="Arial"/>
        <family val="2"/>
      </rPr>
      <t xml:space="preserve"> COMP </t>
    </r>
    <r>
      <rPr>
        <b/>
        <i/>
        <sz val="8"/>
        <color rgb="FF0000CC"/>
        <rFont val="돋움"/>
        <family val="3"/>
        <charset val="129"/>
      </rPr>
      <t>들의</t>
    </r>
    <r>
      <rPr>
        <b/>
        <i/>
        <sz val="8"/>
        <color rgb="FF0000CC"/>
        <rFont val="Arial"/>
        <family val="2"/>
      </rPr>
      <t xml:space="preserve"> [HMB_composition] </t>
    </r>
    <r>
      <rPr>
        <b/>
        <i/>
        <sz val="8"/>
        <color rgb="FF0000CC"/>
        <rFont val="돋움"/>
        <family val="3"/>
        <charset val="129"/>
      </rPr>
      <t>값들을
세로로</t>
    </r>
    <r>
      <rPr>
        <b/>
        <i/>
        <sz val="8"/>
        <color rgb="FF0000CC"/>
        <rFont val="Arial"/>
        <family val="2"/>
      </rPr>
      <t xml:space="preserve"> </t>
    </r>
    <r>
      <rPr>
        <b/>
        <i/>
        <sz val="8"/>
        <color rgb="FF0000CC"/>
        <rFont val="돋움"/>
        <family val="3"/>
        <charset val="129"/>
      </rPr>
      <t>모두</t>
    </r>
    <r>
      <rPr>
        <b/>
        <i/>
        <sz val="8"/>
        <color rgb="FF0000CC"/>
        <rFont val="Arial"/>
        <family val="2"/>
      </rPr>
      <t xml:space="preserve"> </t>
    </r>
    <r>
      <rPr>
        <b/>
        <i/>
        <sz val="8"/>
        <color rgb="FF0000CC"/>
        <rFont val="돋움"/>
        <family val="3"/>
        <charset val="129"/>
      </rPr>
      <t>나열</t>
    </r>
    <phoneticPr fontId="3" type="noConversion"/>
  </si>
  <si>
    <r>
      <t xml:space="preserve">[usersetting_Component] component </t>
    </r>
    <r>
      <rPr>
        <b/>
        <i/>
        <sz val="8"/>
        <color rgb="FF0000CC"/>
        <rFont val="돋움"/>
        <family val="3"/>
        <charset val="129"/>
      </rPr>
      <t>이름을</t>
    </r>
    <r>
      <rPr>
        <b/>
        <i/>
        <sz val="8"/>
        <color rgb="FF0000CC"/>
        <rFont val="Arial"/>
        <family val="2"/>
      </rPr>
      <t xml:space="preserve"> </t>
    </r>
    <r>
      <rPr>
        <b/>
        <i/>
        <sz val="8"/>
        <color rgb="FF0000CC"/>
        <rFont val="돋움"/>
        <family val="3"/>
        <charset val="129"/>
      </rPr>
      <t>세로로</t>
    </r>
    <r>
      <rPr>
        <b/>
        <i/>
        <sz val="8"/>
        <color rgb="FF0000CC"/>
        <rFont val="Arial"/>
        <family val="2"/>
      </rPr>
      <t xml:space="preserve"> </t>
    </r>
    <r>
      <rPr>
        <b/>
        <i/>
        <sz val="8"/>
        <color rgb="FF0000CC"/>
        <rFont val="돋움"/>
        <family val="3"/>
        <charset val="129"/>
      </rPr>
      <t>모두</t>
    </r>
    <r>
      <rPr>
        <b/>
        <i/>
        <sz val="8"/>
        <color rgb="FF0000CC"/>
        <rFont val="Arial"/>
        <family val="2"/>
      </rPr>
      <t xml:space="preserve"> </t>
    </r>
    <r>
      <rPr>
        <b/>
        <i/>
        <sz val="8"/>
        <color rgb="FF0000CC"/>
        <rFont val="돋움"/>
        <family val="3"/>
        <charset val="129"/>
      </rPr>
      <t xml:space="preserve">나열
</t>
    </r>
    <r>
      <rPr>
        <b/>
        <i/>
        <sz val="8"/>
        <color rgb="FF0000CC"/>
        <rFont val="Arial"/>
        <family val="2"/>
      </rPr>
      <t>(</t>
    </r>
    <r>
      <rPr>
        <b/>
        <i/>
        <sz val="8"/>
        <color rgb="FF0000CC"/>
        <rFont val="돋움"/>
        <family val="3"/>
        <charset val="129"/>
      </rPr>
      <t>조건</t>
    </r>
    <r>
      <rPr>
        <b/>
        <i/>
        <sz val="8"/>
        <color rgb="FF0000CC"/>
        <rFont val="Arial"/>
        <family val="2"/>
      </rPr>
      <t xml:space="preserve">)
1. [usersetting_Component] </t>
    </r>
    <r>
      <rPr>
        <b/>
        <i/>
        <sz val="8"/>
        <color rgb="FF0000CC"/>
        <rFont val="돋움"/>
        <family val="3"/>
        <charset val="129"/>
      </rPr>
      <t>에서</t>
    </r>
    <r>
      <rPr>
        <b/>
        <i/>
        <sz val="8"/>
        <color rgb="FF0000CC"/>
        <rFont val="Arial"/>
        <family val="2"/>
      </rPr>
      <t xml:space="preserve"> Formula </t>
    </r>
    <r>
      <rPr>
        <b/>
        <i/>
        <sz val="8"/>
        <color rgb="FF0000CC"/>
        <rFont val="돋움"/>
        <family val="3"/>
        <charset val="129"/>
      </rPr>
      <t>가</t>
    </r>
    <r>
      <rPr>
        <b/>
        <i/>
        <sz val="8"/>
        <color rgb="FF0000CC"/>
        <rFont val="Arial"/>
        <family val="2"/>
      </rPr>
      <t xml:space="preserve"> none </t>
    </r>
    <r>
      <rPr>
        <b/>
        <i/>
        <sz val="8"/>
        <color rgb="FF0000CC"/>
        <rFont val="돋움"/>
        <family val="3"/>
        <charset val="129"/>
      </rPr>
      <t>인것</t>
    </r>
    <r>
      <rPr>
        <b/>
        <i/>
        <sz val="8"/>
        <color rgb="FF0000CC"/>
        <rFont val="Arial"/>
        <family val="2"/>
      </rPr>
      <t xml:space="preserve"> </t>
    </r>
    <r>
      <rPr>
        <b/>
        <i/>
        <sz val="8"/>
        <color rgb="FF0000CC"/>
        <rFont val="돋움"/>
        <family val="3"/>
        <charset val="129"/>
      </rPr>
      <t xml:space="preserve">제외
</t>
    </r>
    <r>
      <rPr>
        <b/>
        <i/>
        <sz val="8"/>
        <color rgb="FF0000CC"/>
        <rFont val="Arial"/>
        <family val="2"/>
      </rPr>
      <t xml:space="preserve">2. </t>
    </r>
    <r>
      <rPr>
        <b/>
        <i/>
        <sz val="8"/>
        <color rgb="FF0000CC"/>
        <rFont val="돋움"/>
        <family val="3"/>
        <charset val="129"/>
      </rPr>
      <t>해당</t>
    </r>
    <r>
      <rPr>
        <b/>
        <i/>
        <sz val="8"/>
        <color rgb="FF0000CC"/>
        <rFont val="Arial"/>
        <family val="2"/>
      </rPr>
      <t xml:space="preserve"> </t>
    </r>
    <r>
      <rPr>
        <b/>
        <i/>
        <sz val="8"/>
        <color rgb="FF0000CC"/>
        <rFont val="돋움"/>
        <family val="3"/>
        <charset val="129"/>
      </rPr>
      <t>심볼에</t>
    </r>
    <r>
      <rPr>
        <b/>
        <i/>
        <sz val="8"/>
        <color rgb="FF0000CC"/>
        <rFont val="Arial"/>
        <family val="2"/>
      </rPr>
      <t xml:space="preserve"> </t>
    </r>
    <r>
      <rPr>
        <b/>
        <i/>
        <sz val="8"/>
        <color rgb="FF0000CC"/>
        <rFont val="돋움"/>
        <family val="3"/>
        <charset val="129"/>
      </rPr>
      <t>연결된</t>
    </r>
    <r>
      <rPr>
        <b/>
        <i/>
        <sz val="8"/>
        <color rgb="FF0000CC"/>
        <rFont val="Arial"/>
        <family val="2"/>
      </rPr>
      <t xml:space="preserve"> </t>
    </r>
    <r>
      <rPr>
        <b/>
        <i/>
        <sz val="8"/>
        <color rgb="FF0000CC"/>
        <rFont val="돋움"/>
        <family val="3"/>
        <charset val="129"/>
      </rPr>
      <t>들어오는</t>
    </r>
    <r>
      <rPr>
        <b/>
        <i/>
        <sz val="8"/>
        <color rgb="FF0000CC"/>
        <rFont val="Arial"/>
        <family val="2"/>
      </rPr>
      <t xml:space="preserve"> </t>
    </r>
    <r>
      <rPr>
        <b/>
        <i/>
        <sz val="8"/>
        <color rgb="FF0000CC"/>
        <rFont val="돋움"/>
        <family val="3"/>
        <charset val="129"/>
      </rPr>
      <t>방향의</t>
    </r>
    <r>
      <rPr>
        <b/>
        <i/>
        <sz val="8"/>
        <color rgb="FF0000CC"/>
        <rFont val="Arial"/>
        <family val="2"/>
      </rPr>
      <t xml:space="preserve"> streamno --&gt;
[HMB_composition] </t>
    </r>
    <r>
      <rPr>
        <b/>
        <i/>
        <sz val="8"/>
        <color rgb="FF0000CC"/>
        <rFont val="돋움"/>
        <family val="3"/>
        <charset val="129"/>
      </rPr>
      <t>중</t>
    </r>
    <r>
      <rPr>
        <b/>
        <i/>
        <sz val="8"/>
        <color rgb="FF0000CC"/>
        <rFont val="Arial"/>
        <family val="2"/>
      </rPr>
      <t xml:space="preserve"> COMP1~60</t>
    </r>
    <r>
      <rPr>
        <b/>
        <i/>
        <sz val="8"/>
        <color rgb="FF0000CC"/>
        <rFont val="돋움"/>
        <family val="3"/>
        <charset val="129"/>
      </rPr>
      <t>의</t>
    </r>
    <r>
      <rPr>
        <b/>
        <i/>
        <sz val="8"/>
        <color rgb="FF0000CC"/>
        <rFont val="Arial"/>
        <family val="2"/>
      </rPr>
      <t xml:space="preserve"> </t>
    </r>
    <r>
      <rPr>
        <b/>
        <i/>
        <sz val="8"/>
        <color rgb="FF0000CC"/>
        <rFont val="돋움"/>
        <family val="3"/>
        <charset val="129"/>
      </rPr>
      <t>값이</t>
    </r>
    <r>
      <rPr>
        <b/>
        <i/>
        <sz val="8"/>
        <color rgb="FF0000CC"/>
        <rFont val="Arial"/>
        <family val="2"/>
      </rPr>
      <t xml:space="preserve"> 0</t>
    </r>
    <r>
      <rPr>
        <b/>
        <i/>
        <sz val="8"/>
        <color rgb="FF0000CC"/>
        <rFont val="돋움"/>
        <family val="3"/>
        <charset val="129"/>
      </rPr>
      <t>인</t>
    </r>
    <r>
      <rPr>
        <b/>
        <i/>
        <sz val="8"/>
        <color rgb="FF0000CC"/>
        <rFont val="Arial"/>
        <family val="2"/>
      </rPr>
      <t xml:space="preserve"> COMP </t>
    </r>
    <r>
      <rPr>
        <b/>
        <i/>
        <sz val="8"/>
        <color rgb="FF0000CC"/>
        <rFont val="돋움"/>
        <family val="3"/>
        <charset val="129"/>
      </rPr>
      <t>제외</t>
    </r>
    <r>
      <rPr>
        <b/>
        <i/>
        <sz val="8"/>
        <color rgb="FF0000CC"/>
        <rFont val="Arial"/>
        <family val="2"/>
      </rPr>
      <t/>
    </r>
    <phoneticPr fontId="3" type="noConversion"/>
  </si>
  <si>
    <r>
      <rPr>
        <b/>
        <i/>
        <sz val="8"/>
        <color rgb="FF0000CC"/>
        <rFont val="돋움"/>
        <family val="3"/>
        <charset val="129"/>
      </rPr>
      <t>해당</t>
    </r>
    <r>
      <rPr>
        <b/>
        <i/>
        <sz val="8"/>
        <color rgb="FF0000CC"/>
        <rFont val="Arial"/>
        <family val="2"/>
      </rPr>
      <t xml:space="preserve"> </t>
    </r>
    <r>
      <rPr>
        <b/>
        <i/>
        <sz val="8"/>
        <color rgb="FF0000CC"/>
        <rFont val="돋움"/>
        <family val="3"/>
        <charset val="129"/>
      </rPr>
      <t>심볼에</t>
    </r>
    <r>
      <rPr>
        <b/>
        <i/>
        <sz val="8"/>
        <color rgb="FF0000CC"/>
        <rFont val="Arial"/>
        <family val="2"/>
      </rPr>
      <t xml:space="preserve"> </t>
    </r>
    <r>
      <rPr>
        <b/>
        <i/>
        <sz val="8"/>
        <color rgb="FF0000CC"/>
        <rFont val="돋움"/>
        <family val="3"/>
        <charset val="129"/>
      </rPr>
      <t>연결된</t>
    </r>
    <r>
      <rPr>
        <b/>
        <i/>
        <sz val="8"/>
        <color rgb="FF0000CC"/>
        <rFont val="Arial"/>
        <family val="2"/>
      </rPr>
      <t xml:space="preserve"> </t>
    </r>
    <r>
      <rPr>
        <b/>
        <i/>
        <sz val="8"/>
        <color rgb="FF0000CC"/>
        <rFont val="돋움"/>
        <family val="3"/>
        <charset val="129"/>
      </rPr>
      <t>들어오는</t>
    </r>
    <r>
      <rPr>
        <b/>
        <i/>
        <sz val="8"/>
        <color rgb="FF0000CC"/>
        <rFont val="Arial"/>
        <family val="2"/>
      </rPr>
      <t xml:space="preserve"> </t>
    </r>
    <r>
      <rPr>
        <b/>
        <i/>
        <sz val="8"/>
        <color rgb="FF0000CC"/>
        <rFont val="돋움"/>
        <family val="3"/>
        <charset val="129"/>
      </rPr>
      <t>방향의</t>
    </r>
    <r>
      <rPr>
        <b/>
        <i/>
        <sz val="8"/>
        <color rgb="FF0000CC"/>
        <rFont val="Arial"/>
        <family val="2"/>
      </rPr>
      <t xml:space="preserve"> stream no --&gt; 
[HMB_condition] </t>
    </r>
    <r>
      <rPr>
        <b/>
        <i/>
        <sz val="8"/>
        <color rgb="FF0000CC"/>
        <rFont val="돋움"/>
        <family val="3"/>
        <charset val="129"/>
      </rPr>
      <t>의</t>
    </r>
    <r>
      <rPr>
        <b/>
        <i/>
        <sz val="8"/>
        <color rgb="FF0000CC"/>
        <rFont val="Arial"/>
        <family val="2"/>
      </rPr>
      <t xml:space="preserve"> streamphase </t>
    </r>
    <r>
      <rPr>
        <b/>
        <i/>
        <sz val="8"/>
        <color rgb="FF0000CC"/>
        <rFont val="돋움"/>
        <family val="3"/>
        <charset val="129"/>
      </rPr>
      <t>값을</t>
    </r>
    <r>
      <rPr>
        <b/>
        <i/>
        <sz val="8"/>
        <color rgb="FF0000CC"/>
        <rFont val="Arial"/>
        <family val="2"/>
      </rPr>
      <t xml:space="preserve"> </t>
    </r>
    <r>
      <rPr>
        <b/>
        <i/>
        <sz val="8"/>
        <color rgb="FF0000CC"/>
        <rFont val="돋움"/>
        <family val="3"/>
        <charset val="129"/>
      </rPr>
      <t>약자로</t>
    </r>
    <r>
      <rPr>
        <b/>
        <i/>
        <sz val="8"/>
        <color rgb="FF0000CC"/>
        <rFont val="Arial"/>
        <family val="2"/>
      </rPr>
      <t xml:space="preserve"> </t>
    </r>
    <r>
      <rPr>
        <b/>
        <i/>
        <sz val="8"/>
        <color rgb="FF0000CC"/>
        <rFont val="돋움"/>
        <family val="3"/>
        <charset val="129"/>
      </rPr>
      <t xml:space="preserve">입력
</t>
    </r>
    <r>
      <rPr>
        <b/>
        <i/>
        <sz val="8"/>
        <color rgb="FF0000CC"/>
        <rFont val="Arial"/>
        <family val="2"/>
      </rPr>
      <t>Vapor -&gt; V
Liquid -&gt; L
Vapor+Liquid -&gt; V+L</t>
    </r>
    <r>
      <rPr>
        <b/>
        <i/>
        <sz val="8"/>
        <color rgb="FF0000CC"/>
        <rFont val="돋움"/>
        <family val="3"/>
        <charset val="129"/>
      </rPr>
      <t/>
    </r>
    <phoneticPr fontId="3" type="noConversion"/>
  </si>
  <si>
    <t>동일</t>
    <phoneticPr fontId="3" type="noConversion"/>
  </si>
  <si>
    <t>3.0 / -1.0</t>
    <phoneticPr fontId="3" type="noConversion"/>
  </si>
  <si>
    <r>
      <t xml:space="preserve">[Eq_pressurized] </t>
    </r>
    <r>
      <rPr>
        <b/>
        <i/>
        <sz val="8"/>
        <color rgb="FF0000CC"/>
        <rFont val="돋움"/>
        <family val="3"/>
        <charset val="129"/>
      </rPr>
      <t>에</t>
    </r>
    <r>
      <rPr>
        <b/>
        <i/>
        <sz val="8"/>
        <color rgb="FF0000CC"/>
        <rFont val="Arial"/>
        <family val="2"/>
      </rPr>
      <t xml:space="preserve"> OperatingTemperatureUpper &amp; / &amp; [Eq_pressurized] </t>
    </r>
    <r>
      <rPr>
        <b/>
        <i/>
        <sz val="8"/>
        <color rgb="FF0000CC"/>
        <rFont val="돋움"/>
        <family val="3"/>
        <charset val="129"/>
      </rPr>
      <t>에</t>
    </r>
    <r>
      <rPr>
        <b/>
        <i/>
        <sz val="8"/>
        <color rgb="FF0000CC"/>
        <rFont val="Arial"/>
        <family val="2"/>
      </rPr>
      <t xml:space="preserve"> OperatingTemperatureLower
(</t>
    </r>
    <r>
      <rPr>
        <b/>
        <i/>
        <sz val="8"/>
        <color rgb="FF0000CC"/>
        <rFont val="돋움"/>
        <family val="3"/>
        <charset val="129"/>
      </rPr>
      <t>조건</t>
    </r>
    <r>
      <rPr>
        <b/>
        <i/>
        <sz val="8"/>
        <color rgb="FF0000CC"/>
        <rFont val="Arial"/>
        <family val="2"/>
      </rPr>
      <t xml:space="preserve">) [Eq_pressurized] </t>
    </r>
    <r>
      <rPr>
        <b/>
        <i/>
        <sz val="8"/>
        <color rgb="FF0000CC"/>
        <rFont val="돋움"/>
        <family val="3"/>
        <charset val="129"/>
      </rPr>
      <t>에</t>
    </r>
    <r>
      <rPr>
        <b/>
        <i/>
        <sz val="8"/>
        <color rgb="FF0000CC"/>
        <rFont val="Arial"/>
        <family val="2"/>
      </rPr>
      <t xml:space="preserve"> OperatingtemperatureLower</t>
    </r>
    <r>
      <rPr>
        <b/>
        <i/>
        <sz val="8"/>
        <color rgb="FF0000CC"/>
        <rFont val="돋움"/>
        <family val="3"/>
        <charset val="129"/>
      </rPr>
      <t>가</t>
    </r>
    <r>
      <rPr>
        <b/>
        <i/>
        <sz val="8"/>
        <color rgb="FF0000CC"/>
        <rFont val="Arial"/>
        <family val="2"/>
      </rPr>
      <t xml:space="preserve"> </t>
    </r>
    <r>
      <rPr>
        <b/>
        <i/>
        <sz val="8"/>
        <color rgb="FF0000CC"/>
        <rFont val="돋움"/>
        <family val="3"/>
        <charset val="129"/>
      </rPr>
      <t>공백이면</t>
    </r>
    <r>
      <rPr>
        <b/>
        <i/>
        <sz val="8"/>
        <color rgb="FF0000CC"/>
        <rFont val="Arial"/>
        <family val="2"/>
      </rPr>
      <t xml:space="preserve"> 
/ </t>
    </r>
    <r>
      <rPr>
        <b/>
        <i/>
        <sz val="8"/>
        <color rgb="FF0000CC"/>
        <rFont val="돋움"/>
        <family val="3"/>
        <charset val="129"/>
      </rPr>
      <t>는</t>
    </r>
    <r>
      <rPr>
        <b/>
        <i/>
        <sz val="8"/>
        <color rgb="FF0000CC"/>
        <rFont val="Arial"/>
        <family val="2"/>
      </rPr>
      <t xml:space="preserve"> </t>
    </r>
    <r>
      <rPr>
        <b/>
        <i/>
        <sz val="8"/>
        <color rgb="FF0000CC"/>
        <rFont val="돋움"/>
        <family val="3"/>
        <charset val="129"/>
      </rPr>
      <t>필요없음</t>
    </r>
    <phoneticPr fontId="3" type="noConversion"/>
  </si>
  <si>
    <r>
      <t xml:space="preserve">[Eq_pressurized] </t>
    </r>
    <r>
      <rPr>
        <b/>
        <i/>
        <sz val="8"/>
        <color rgb="FF0000CC"/>
        <rFont val="돋움"/>
        <family val="3"/>
        <charset val="129"/>
      </rPr>
      <t>에</t>
    </r>
    <r>
      <rPr>
        <b/>
        <i/>
        <sz val="8"/>
        <color rgb="FF0000CC"/>
        <rFont val="Arial"/>
        <family val="2"/>
      </rPr>
      <t xml:space="preserve"> OperatingPressureUpper &amp; / &amp; [Eq_pressurized] </t>
    </r>
    <r>
      <rPr>
        <b/>
        <i/>
        <sz val="8"/>
        <color rgb="FF0000CC"/>
        <rFont val="돋움"/>
        <family val="3"/>
        <charset val="129"/>
      </rPr>
      <t>에</t>
    </r>
    <r>
      <rPr>
        <b/>
        <i/>
        <sz val="8"/>
        <color rgb="FF0000CC"/>
        <rFont val="Arial"/>
        <family val="2"/>
      </rPr>
      <t xml:space="preserve"> OperatingPressureLower
(</t>
    </r>
    <r>
      <rPr>
        <b/>
        <i/>
        <sz val="8"/>
        <color rgb="FF0000CC"/>
        <rFont val="돋움"/>
        <family val="3"/>
        <charset val="129"/>
      </rPr>
      <t>조건</t>
    </r>
    <r>
      <rPr>
        <b/>
        <i/>
        <sz val="8"/>
        <color rgb="FF0000CC"/>
        <rFont val="Arial"/>
        <family val="2"/>
      </rPr>
      <t xml:space="preserve">) [Eq_pressurized] </t>
    </r>
    <r>
      <rPr>
        <b/>
        <i/>
        <sz val="8"/>
        <color rgb="FF0000CC"/>
        <rFont val="돋움"/>
        <family val="3"/>
        <charset val="129"/>
      </rPr>
      <t>에</t>
    </r>
    <r>
      <rPr>
        <b/>
        <i/>
        <sz val="8"/>
        <color rgb="FF0000CC"/>
        <rFont val="Arial"/>
        <family val="2"/>
      </rPr>
      <t xml:space="preserve"> OperatingPressureLower</t>
    </r>
    <r>
      <rPr>
        <b/>
        <i/>
        <sz val="8"/>
        <color rgb="FF0000CC"/>
        <rFont val="돋움"/>
        <family val="3"/>
        <charset val="129"/>
      </rPr>
      <t>가</t>
    </r>
    <r>
      <rPr>
        <b/>
        <i/>
        <sz val="8"/>
        <color rgb="FF0000CC"/>
        <rFont val="Arial"/>
        <family val="2"/>
      </rPr>
      <t xml:space="preserve"> </t>
    </r>
    <r>
      <rPr>
        <b/>
        <i/>
        <sz val="8"/>
        <color rgb="FF0000CC"/>
        <rFont val="돋움"/>
        <family val="3"/>
        <charset val="129"/>
      </rPr>
      <t>공백이면</t>
    </r>
    <r>
      <rPr>
        <b/>
        <i/>
        <sz val="8"/>
        <color rgb="FF0000CC"/>
        <rFont val="Arial"/>
        <family val="2"/>
      </rPr>
      <t xml:space="preserve"> 
/ </t>
    </r>
    <r>
      <rPr>
        <b/>
        <i/>
        <sz val="8"/>
        <color rgb="FF0000CC"/>
        <rFont val="돋움"/>
        <family val="3"/>
        <charset val="129"/>
      </rPr>
      <t>는</t>
    </r>
    <r>
      <rPr>
        <b/>
        <i/>
        <sz val="8"/>
        <color rgb="FF0000CC"/>
        <rFont val="Arial"/>
        <family val="2"/>
      </rPr>
      <t xml:space="preserve"> </t>
    </r>
    <r>
      <rPr>
        <b/>
        <i/>
        <sz val="8"/>
        <color rgb="FF0000CC"/>
        <rFont val="돋움"/>
        <family val="3"/>
        <charset val="129"/>
      </rPr>
      <t>필요없음</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</si>
</sst>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0.00_);_(* \(#,##0.00\);_(* &quot;-&quot;??_);_(@_)"/>
    <numFmt numFmtId="177" formatCode="#,##0.0"/>
    <numFmt numFmtId="178" formatCode="0.0_ "/>
    <numFmt numFmtId="179" formatCode="0.0"/>
    <numFmt numFmtId="180" formatCode="&quot;£&quot;#,##0;[Red]\-&quot;£&quot;#,##0"/>
    <numFmt numFmtId="181" formatCode="&quot;£&quot;#,##0.00;[Red]\-&quot;£&quot;#,##0.00"/>
    <numFmt numFmtId="182" formatCode="_([$€]* #,##0.00_);_([$€]* \(#,##0.00\);_([$€]* &quot;-&quot;??_);_(@_)"/>
    <numFmt numFmtId="183" formatCode="0.0000_)"/>
  </numFmts>
  <fonts count="80">
    <font>
      <sz val="11"/>
      <color theme="1"/>
      <name val="맑은 고딕"/>
      <family val="2"/>
      <charset val="129"/>
      <scheme val="minor"/>
    </font>
    <font>
      <sz val="11"/>
      <color theme="1"/>
      <name val="맑은 고딕"/>
      <family val="2"/>
      <scheme val="minor"/>
    </font>
    <font>
      <sz val="8"/>
      <name val="Arial"/>
      <family val="2"/>
    </font>
    <font>
      <sz val="8"/>
      <name val="맑은 고딕"/>
      <family val="2"/>
      <charset val="129"/>
      <scheme val="minor"/>
    </font>
    <font>
      <u/>
      <sz val="10"/>
      <name val="Arial"/>
      <family val="2"/>
    </font>
    <font>
      <b/>
      <sz val="10"/>
      <name val="Arial"/>
      <family val="2"/>
    </font>
    <font>
      <b/>
      <vertAlign val="superscript"/>
      <sz val="10"/>
      <name val="Arial"/>
      <family val="2"/>
    </font>
    <font>
      <sz val="11"/>
      <name val="Arial"/>
      <family val="2"/>
    </font>
    <font>
      <sz val="9"/>
      <name val="Arial"/>
      <family val="2"/>
    </font>
    <font>
      <vertAlign val="superscript"/>
      <sz val="8"/>
      <name val="Arial"/>
      <family val="2"/>
    </font>
    <font>
      <b/>
      <u/>
      <sz val="12"/>
      <name val="Arial"/>
      <family val="2"/>
    </font>
    <font>
      <sz val="8"/>
      <name val="돋움"/>
      <family val="3"/>
      <charset val="129"/>
    </font>
    <font>
      <sz val="10"/>
      <name val="돋움"/>
      <family val="3"/>
      <charset val="129"/>
    </font>
    <font>
      <b/>
      <sz val="10"/>
      <color theme="1"/>
      <name val="Arial"/>
      <family val="2"/>
    </font>
    <font>
      <b/>
      <u/>
      <sz val="10"/>
      <color theme="1"/>
      <name val="Arial"/>
      <family val="2"/>
    </font>
    <font>
      <sz val="11"/>
      <color theme="1"/>
      <name val="Arial"/>
      <family val="2"/>
    </font>
    <font>
      <sz val="9"/>
      <color theme="1"/>
      <name val="Arial"/>
      <family val="2"/>
    </font>
    <font>
      <sz val="11"/>
      <color theme="1"/>
      <name val="맑은 고딕"/>
      <family val="3"/>
      <charset val="129"/>
    </font>
    <font>
      <sz val="12"/>
      <color theme="1"/>
      <name val="맑은 고딕"/>
      <family val="2"/>
      <charset val="129"/>
      <scheme val="minor"/>
    </font>
    <font>
      <b/>
      <sz val="14"/>
      <color theme="1"/>
      <name val="맑은 고딕"/>
      <family val="3"/>
      <charset val="129"/>
      <scheme val="minor"/>
    </font>
    <font>
      <b/>
      <sz val="12"/>
      <color theme="1"/>
      <name val="맑은 고딕"/>
      <family val="3"/>
      <charset val="129"/>
    </font>
    <font>
      <sz val="12"/>
      <color theme="1"/>
      <name val="맑은 고딕"/>
      <family val="3"/>
      <charset val="129"/>
      <scheme val="minor"/>
    </font>
    <font>
      <sz val="11"/>
      <color indexed="8"/>
      <name val="맑은 고딕"/>
      <family val="3"/>
      <charset val="129"/>
    </font>
    <font>
      <sz val="10"/>
      <name val="Arial"/>
      <family val="2"/>
    </font>
    <font>
      <sz val="11"/>
      <color indexed="8"/>
      <name val="Calibri"/>
      <family val="2"/>
    </font>
    <font>
      <sz val="11"/>
      <color indexed="9"/>
      <name val="Calibri"/>
      <family val="2"/>
    </font>
    <font>
      <sz val="8"/>
      <color indexed="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8"/>
      <color indexed="8"/>
      <name val="Arial"/>
      <family val="2"/>
    </font>
    <font>
      <b/>
      <sz val="10"/>
      <color indexed="8"/>
      <name val="Arial"/>
      <family val="2"/>
    </font>
    <font>
      <b/>
      <sz val="12"/>
      <color indexed="8"/>
      <name val="Arial"/>
      <family val="2"/>
    </font>
    <font>
      <b/>
      <sz val="18"/>
      <color indexed="56"/>
      <name val="Cambria"/>
      <family val="1"/>
    </font>
    <font>
      <b/>
      <sz val="11"/>
      <color indexed="8"/>
      <name val="Calibri"/>
      <family val="2"/>
    </font>
    <font>
      <sz val="11"/>
      <color indexed="10"/>
      <name val="Calibri"/>
      <family val="2"/>
    </font>
    <font>
      <b/>
      <sz val="8"/>
      <name val="Arial"/>
      <family val="2"/>
    </font>
    <font>
      <b/>
      <sz val="11"/>
      <color theme="1"/>
      <name val="맑은 고딕"/>
      <family val="3"/>
      <charset val="129"/>
      <scheme val="minor"/>
    </font>
    <font>
      <sz val="11"/>
      <color theme="1"/>
      <name val="맑은 고딕"/>
      <family val="3"/>
      <charset val="129"/>
      <scheme val="minor"/>
    </font>
    <font>
      <sz val="8"/>
      <name val="맑은 고딕"/>
      <family val="3"/>
      <charset val="129"/>
    </font>
    <font>
      <sz val="9"/>
      <color theme="1"/>
      <name val="맑은 고딕"/>
      <family val="3"/>
      <charset val="129"/>
      <scheme val="minor"/>
    </font>
    <font>
      <b/>
      <u/>
      <sz val="9"/>
      <color indexed="8"/>
      <name val="맑은 고딕"/>
      <family val="3"/>
      <charset val="129"/>
    </font>
    <font>
      <sz val="9"/>
      <color indexed="8"/>
      <name val="맑은 고딕"/>
      <family val="3"/>
      <charset val="129"/>
    </font>
    <font>
      <sz val="14"/>
      <color theme="1"/>
      <name val="맑은 고딕"/>
      <family val="3"/>
      <charset val="129"/>
      <scheme val="minor"/>
    </font>
    <font>
      <sz val="18"/>
      <color theme="1"/>
      <name val="Arial"/>
      <family val="2"/>
    </font>
    <font>
      <sz val="14"/>
      <color theme="1"/>
      <name val="맑은 고딕"/>
      <family val="2"/>
      <charset val="129"/>
      <scheme val="minor"/>
    </font>
    <font>
      <sz val="11"/>
      <color theme="1"/>
      <name val="맑은 고딕"/>
      <family val="2"/>
      <charset val="129"/>
    </font>
    <font>
      <b/>
      <sz val="11"/>
      <color theme="1"/>
      <name val="Arial"/>
      <family val="2"/>
    </font>
    <font>
      <b/>
      <sz val="11"/>
      <color theme="1"/>
      <name val="맑은 고딕"/>
      <family val="3"/>
      <charset val="129"/>
    </font>
    <font>
      <sz val="11"/>
      <color theme="1"/>
      <name val="돋움"/>
      <family val="3"/>
      <charset val="129"/>
    </font>
    <font>
      <u/>
      <sz val="22"/>
      <color theme="1"/>
      <name val="Arial"/>
      <family val="2"/>
    </font>
    <font>
      <b/>
      <u/>
      <sz val="20"/>
      <name val="Arial"/>
      <family val="2"/>
    </font>
    <font>
      <sz val="8"/>
      <color theme="1"/>
      <name val="Arial"/>
      <family val="2"/>
    </font>
    <font>
      <sz val="9"/>
      <color rgb="FFFF0000"/>
      <name val="Arial"/>
      <family val="2"/>
    </font>
    <font>
      <sz val="9"/>
      <color rgb="FF0000CC"/>
      <name val="Arial"/>
      <family val="2"/>
    </font>
    <font>
      <sz val="9"/>
      <color indexed="81"/>
      <name val="Tahoma"/>
      <family val="2"/>
    </font>
    <font>
      <b/>
      <sz val="9"/>
      <color indexed="81"/>
      <name val="Tahoma"/>
      <family val="2"/>
    </font>
    <font>
      <sz val="8"/>
      <color rgb="FF0000CC"/>
      <name val="Arial"/>
      <family val="2"/>
    </font>
    <font>
      <sz val="11"/>
      <color rgb="FFFF0000"/>
      <name val="맑은 고딕"/>
      <family val="2"/>
      <charset val="129"/>
      <scheme val="minor"/>
    </font>
    <font>
      <sz val="8"/>
      <color rgb="FFFF0000"/>
      <name val="Arial"/>
      <family val="2"/>
    </font>
    <font>
      <b/>
      <sz val="12"/>
      <name val="Arial"/>
      <family val="2"/>
    </font>
    <font>
      <sz val="10"/>
      <name val="Courier"/>
      <family val="3"/>
    </font>
    <font>
      <b/>
      <sz val="18"/>
      <color indexed="56"/>
      <name val="Cambria"/>
      <family val="2"/>
    </font>
    <font>
      <sz val="11"/>
      <name val="맑은 고딕"/>
      <family val="2"/>
      <charset val="129"/>
      <scheme val="minor"/>
    </font>
    <font>
      <b/>
      <strike/>
      <u/>
      <sz val="12"/>
      <color rgb="FFFF0000"/>
      <name val="Arial"/>
      <family val="2"/>
    </font>
    <font>
      <strike/>
      <sz val="11"/>
      <color rgb="FFFF0000"/>
      <name val="맑은 고딕"/>
      <family val="2"/>
      <charset val="129"/>
      <scheme val="minor"/>
    </font>
    <font>
      <strike/>
      <sz val="8"/>
      <color rgb="FFFF0000"/>
      <name val="Arial"/>
      <family val="2"/>
    </font>
    <font>
      <b/>
      <i/>
      <sz val="8"/>
      <color rgb="FF0000CC"/>
      <name val="Arial"/>
      <family val="2"/>
    </font>
    <font>
      <b/>
      <i/>
      <sz val="8"/>
      <color rgb="FF0000CC"/>
      <name val="돋움"/>
      <family val="3"/>
      <charset val="129"/>
    </font>
    <font>
      <b/>
      <i/>
      <sz val="11"/>
      <color rgb="FF0000CC"/>
      <name val="Arial"/>
      <family val="2"/>
    </font>
  </fonts>
  <fills count="4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B6DDE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57"/>
        <bgColor indexed="64"/>
      </patternFill>
    </fill>
    <fill>
      <patternFill patternType="solid">
        <fgColor indexed="59"/>
      </patternFill>
    </fill>
    <fill>
      <patternFill patternType="solid">
        <fgColor indexed="59"/>
        <bgColor indexed="64"/>
      </patternFill>
    </fill>
    <fill>
      <patternFill patternType="solid">
        <fgColor indexed="62"/>
        <bgColor indexed="64"/>
      </patternFill>
    </fill>
    <fill>
      <patternFill patternType="solid">
        <fgColor indexed="61"/>
      </patternFill>
    </fill>
    <fill>
      <patternFill patternType="solid">
        <fgColor indexed="61"/>
        <bgColor indexed="64"/>
      </patternFill>
    </fill>
    <fill>
      <patternFill patternType="solid">
        <fgColor indexed="60"/>
      </patternFill>
    </fill>
    <fill>
      <patternFill patternType="solid">
        <fgColor indexed="6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indexed="26"/>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35">
    <xf numFmtId="0" fontId="0" fillId="0" borderId="0">
      <alignment vertical="center"/>
    </xf>
    <xf numFmtId="0" fontId="7" fillId="0" borderId="0"/>
    <xf numFmtId="0" fontId="12" fillId="0" borderId="0"/>
    <xf numFmtId="0" fontId="22" fillId="0" borderId="0">
      <alignment vertical="center"/>
    </xf>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5" fillId="16"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 fillId="0" borderId="0">
      <alignment horizontal="center"/>
    </xf>
    <xf numFmtId="0" fontId="22" fillId="0" borderId="0">
      <alignment vertical="center"/>
    </xf>
    <xf numFmtId="0" fontId="22" fillId="0" borderId="0">
      <alignment vertical="center"/>
    </xf>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23" borderId="0" applyNumberFormat="0" applyBorder="0" applyAlignment="0" applyProtection="0"/>
    <xf numFmtId="0" fontId="27" fillId="7" borderId="0" applyNumberFormat="0" applyBorder="0" applyAlignment="0" applyProtection="0"/>
    <xf numFmtId="0" fontId="28" fillId="24" borderId="12" applyNumberFormat="0" applyAlignment="0" applyProtection="0"/>
    <xf numFmtId="0" fontId="29" fillId="27" borderId="14" applyNumberFormat="0" applyAlignment="0" applyProtection="0"/>
    <xf numFmtId="0" fontId="30" fillId="0" borderId="0" applyNumberFormat="0" applyFill="0" applyBorder="0" applyAlignment="0" applyProtection="0"/>
    <xf numFmtId="0" fontId="31" fillId="8" borderId="0" applyNumberFormat="0" applyBorder="0" applyAlignment="0" applyProtection="0"/>
    <xf numFmtId="0" fontId="32" fillId="0" borderId="17"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5" fillId="11" borderId="12" applyNumberFormat="0" applyAlignment="0" applyProtection="0"/>
    <xf numFmtId="0" fontId="36" fillId="0" borderId="15" applyNumberFormat="0" applyFill="0" applyAlignment="0" applyProtection="0"/>
    <xf numFmtId="0" fontId="37" fillId="26" borderId="0" applyNumberFormat="0" applyBorder="0" applyAlignment="0" applyProtection="0"/>
    <xf numFmtId="0" fontId="38" fillId="0" borderId="0"/>
    <xf numFmtId="0" fontId="23" fillId="0" borderId="0"/>
    <xf numFmtId="0" fontId="23" fillId="25" borderId="13" applyNumberFormat="0" applyFont="0" applyAlignment="0" applyProtection="0"/>
    <xf numFmtId="0" fontId="39" fillId="24" borderId="20" applyNumberFormat="0" applyAlignment="0" applyProtection="0"/>
    <xf numFmtId="49" fontId="26" fillId="22" borderId="0">
      <alignment horizontal="center"/>
    </xf>
    <xf numFmtId="49" fontId="26" fillId="28" borderId="0">
      <alignment horizontal="center"/>
    </xf>
    <xf numFmtId="49" fontId="40" fillId="29" borderId="0">
      <alignment horizontal="center"/>
    </xf>
    <xf numFmtId="49" fontId="40" fillId="30" borderId="0">
      <alignment horizontal="center"/>
    </xf>
    <xf numFmtId="49" fontId="41" fillId="29" borderId="0">
      <alignment horizontal="center"/>
    </xf>
    <xf numFmtId="49" fontId="41" fillId="30" borderId="0">
      <alignment horizontal="center"/>
    </xf>
    <xf numFmtId="0" fontId="40" fillId="20" borderId="0">
      <alignment horizontal="center"/>
    </xf>
    <xf numFmtId="0" fontId="40" fillId="31" borderId="0">
      <alignment horizontal="center"/>
    </xf>
    <xf numFmtId="49" fontId="42" fillId="20" borderId="0">
      <alignment horizontal="center"/>
    </xf>
    <xf numFmtId="49" fontId="42" fillId="31" borderId="0">
      <alignment horizontal="center"/>
    </xf>
    <xf numFmtId="49" fontId="41" fillId="20" borderId="0">
      <alignment horizontal="center"/>
    </xf>
    <xf numFmtId="49" fontId="41" fillId="31" borderId="0">
      <alignment horizontal="center"/>
    </xf>
    <xf numFmtId="0" fontId="26" fillId="20" borderId="0">
      <alignment horizontal="center"/>
    </xf>
    <xf numFmtId="0" fontId="26" fillId="31" borderId="0">
      <alignment horizontal="center"/>
    </xf>
    <xf numFmtId="0" fontId="40" fillId="0" borderId="0">
      <alignment horizontal="center"/>
    </xf>
    <xf numFmtId="0" fontId="26" fillId="0" borderId="0">
      <alignment horizontal="center"/>
    </xf>
    <xf numFmtId="49" fontId="40" fillId="32" borderId="0">
      <alignment horizontal="center"/>
    </xf>
    <xf numFmtId="49" fontId="40" fillId="33" borderId="0">
      <alignment horizontal="center"/>
    </xf>
    <xf numFmtId="49" fontId="41" fillId="32" borderId="0">
      <alignment horizontal="center"/>
    </xf>
    <xf numFmtId="49" fontId="41" fillId="33" borderId="0">
      <alignment horizontal="center"/>
    </xf>
    <xf numFmtId="49" fontId="40" fillId="34" borderId="0">
      <alignment horizontal="center"/>
    </xf>
    <xf numFmtId="49" fontId="40" fillId="35" borderId="0">
      <alignment horizontal="center"/>
    </xf>
    <xf numFmtId="49" fontId="41" fillId="34" borderId="0">
      <alignment horizontal="center"/>
    </xf>
    <xf numFmtId="49" fontId="41" fillId="35" borderId="0">
      <alignment horizontal="center"/>
    </xf>
    <xf numFmtId="49" fontId="26" fillId="34" borderId="0">
      <alignment horizontal="center"/>
    </xf>
    <xf numFmtId="49" fontId="26" fillId="35" borderId="0">
      <alignment horizontal="center"/>
    </xf>
    <xf numFmtId="0" fontId="43" fillId="0" borderId="0" applyNumberFormat="0" applyFill="0" applyBorder="0" applyAlignment="0" applyProtection="0"/>
    <xf numFmtId="0" fontId="44" fillId="0" borderId="16" applyNumberFormat="0" applyFill="0" applyAlignment="0" applyProtection="0"/>
    <xf numFmtId="0" fontId="45" fillId="0" borderId="0" applyNumberFormat="0" applyFill="0" applyBorder="0" applyAlignment="0" applyProtection="0"/>
    <xf numFmtId="0" fontId="48" fillId="0" borderId="0">
      <alignment vertical="center"/>
    </xf>
    <xf numFmtId="0" fontId="1" fillId="0" borderId="0"/>
    <xf numFmtId="176" fontId="1" fillId="0" borderId="0" applyFont="0" applyFill="0" applyBorder="0" applyAlignment="0" applyProtection="0"/>
    <xf numFmtId="0" fontId="23" fillId="0" borderId="0"/>
    <xf numFmtId="0" fontId="1" fillId="0" borderId="0"/>
    <xf numFmtId="176" fontId="23" fillId="0" borderId="0" applyFont="0" applyFill="0" applyBorder="0" applyAlignment="0" applyProtection="0"/>
    <xf numFmtId="181" fontId="23" fillId="0" borderId="0" applyFill="0" applyBorder="0" applyAlignment="0" applyProtection="0"/>
    <xf numFmtId="180" fontId="23" fillId="0" borderId="0" applyFill="0" applyBorder="0" applyAlignment="0" applyProtection="0"/>
    <xf numFmtId="0" fontId="23" fillId="39" borderId="1"/>
    <xf numFmtId="182" fontId="23" fillId="0" borderId="0" applyFont="0" applyFill="0" applyBorder="0" applyAlignment="0" applyProtection="0"/>
    <xf numFmtId="0" fontId="23" fillId="0" borderId="0"/>
    <xf numFmtId="0" fontId="23" fillId="0" borderId="0"/>
    <xf numFmtId="0" fontId="70" fillId="0" borderId="0"/>
    <xf numFmtId="0" fontId="1" fillId="0" borderId="0"/>
    <xf numFmtId="0" fontId="71" fillId="0" borderId="0"/>
    <xf numFmtId="183" fontId="71" fillId="0" borderId="0"/>
    <xf numFmtId="0" fontId="23" fillId="0" borderId="0"/>
    <xf numFmtId="0" fontId="23" fillId="0" borderId="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5" fillId="16"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23" borderId="0" applyNumberFormat="0" applyBorder="0" applyAlignment="0" applyProtection="0"/>
    <xf numFmtId="0" fontId="27" fillId="7" borderId="0" applyNumberFormat="0" applyBorder="0" applyAlignment="0" applyProtection="0"/>
    <xf numFmtId="0" fontId="28" fillId="24" borderId="12" applyNumberFormat="0" applyAlignment="0" applyProtection="0"/>
    <xf numFmtId="0" fontId="29" fillId="27" borderId="14" applyNumberFormat="0" applyAlignment="0" applyProtection="0"/>
    <xf numFmtId="0" fontId="30" fillId="0" borderId="0" applyNumberFormat="0" applyFill="0" applyBorder="0" applyAlignment="0" applyProtection="0"/>
    <xf numFmtId="0" fontId="31" fillId="8" borderId="0" applyNumberFormat="0" applyBorder="0" applyAlignment="0" applyProtection="0"/>
    <xf numFmtId="0" fontId="32" fillId="0" borderId="17"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5" fillId="11" borderId="12" applyNumberFormat="0" applyAlignment="0" applyProtection="0"/>
    <xf numFmtId="0" fontId="36" fillId="0" borderId="15" applyNumberFormat="0" applyFill="0" applyAlignment="0" applyProtection="0"/>
    <xf numFmtId="0" fontId="37" fillId="26" borderId="0" applyNumberFormat="0" applyBorder="0" applyAlignment="0" applyProtection="0"/>
    <xf numFmtId="0" fontId="23" fillId="25" borderId="13" applyNumberFormat="0" applyFont="0" applyAlignment="0" applyProtection="0"/>
    <xf numFmtId="0" fontId="39" fillId="24" borderId="20" applyNumberFormat="0" applyAlignment="0" applyProtection="0"/>
    <xf numFmtId="0" fontId="72" fillId="0" borderId="0" applyNumberFormat="0" applyFill="0" applyBorder="0" applyAlignment="0" applyProtection="0"/>
    <xf numFmtId="0" fontId="44" fillId="0" borderId="16" applyNumberFormat="0" applyFill="0" applyAlignment="0" applyProtection="0"/>
    <xf numFmtId="0" fontId="45" fillId="0" borderId="0" applyNumberFormat="0" applyFill="0" applyBorder="0" applyAlignment="0" applyProtection="0"/>
  </cellStyleXfs>
  <cellXfs count="292">
    <xf numFmtId="0" fontId="0" fillId="0" borderId="0" xfId="0">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10" fillId="0" borderId="0" xfId="0" applyFont="1" applyFill="1" applyAlignment="1">
      <alignment horizontal="left" vertical="center"/>
    </xf>
    <xf numFmtId="0" fontId="2" fillId="0" borderId="1" xfId="0" applyFont="1" applyFill="1" applyBorder="1" applyAlignment="1">
      <alignment horizontal="left" vertical="center" wrapText="1"/>
    </xf>
    <xf numFmtId="0" fontId="2" fillId="0" borderId="1" xfId="0" quotePrefix="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15" fillId="0" borderId="0" xfId="0" applyFont="1">
      <alignment vertical="center"/>
    </xf>
    <xf numFmtId="0" fontId="16" fillId="0" borderId="1" xfId="0" applyFont="1" applyBorder="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vertical="center" wrapText="1"/>
    </xf>
    <xf numFmtId="0" fontId="48" fillId="0" borderId="21" xfId="76" applyBorder="1" applyAlignment="1">
      <alignment horizontal="center" vertical="center"/>
    </xf>
    <xf numFmtId="0" fontId="48" fillId="36" borderId="21" xfId="76" applyFill="1" applyBorder="1" applyAlignment="1">
      <alignment horizontal="center" vertical="center" wrapText="1"/>
    </xf>
    <xf numFmtId="0" fontId="48" fillId="36" borderId="21" xfId="76" applyFill="1" applyBorder="1" applyAlignment="1">
      <alignment horizontal="center" vertical="center"/>
    </xf>
    <xf numFmtId="0" fontId="48" fillId="37" borderId="21" xfId="76" applyFill="1" applyBorder="1" applyAlignment="1">
      <alignment horizontal="center" vertical="center" wrapText="1"/>
    </xf>
    <xf numFmtId="0" fontId="48" fillId="0" borderId="21" xfId="76" applyBorder="1" applyAlignment="1">
      <alignment horizontal="center" vertical="center" wrapText="1"/>
    </xf>
    <xf numFmtId="0" fontId="48" fillId="0" borderId="21" xfId="76" quotePrefix="1" applyBorder="1" applyAlignment="1">
      <alignment horizontal="center" vertical="center" wrapText="1"/>
    </xf>
    <xf numFmtId="0" fontId="48" fillId="37" borderId="22" xfId="76" applyFill="1" applyBorder="1" applyAlignment="1">
      <alignment horizontal="center" vertical="center" wrapText="1"/>
    </xf>
    <xf numFmtId="0" fontId="48" fillId="0" borderId="0" xfId="76" applyBorder="1">
      <alignment vertical="center"/>
    </xf>
    <xf numFmtId="0" fontId="50" fillId="0" borderId="23" xfId="76" applyFont="1" applyBorder="1" applyAlignment="1">
      <alignment horizontal="center" vertical="center" wrapText="1"/>
    </xf>
    <xf numFmtId="0" fontId="50" fillId="0" borderId="24" xfId="76" applyFont="1" applyBorder="1" applyAlignment="1">
      <alignment horizontal="center" vertical="center" wrapText="1"/>
    </xf>
    <xf numFmtId="0" fontId="50" fillId="0" borderId="25" xfId="76" applyFont="1" applyBorder="1" applyAlignment="1">
      <alignment horizontal="center" vertical="center" wrapText="1"/>
    </xf>
    <xf numFmtId="0" fontId="48" fillId="0" borderId="0" xfId="76">
      <alignment vertical="center"/>
    </xf>
    <xf numFmtId="0" fontId="48" fillId="0" borderId="24" xfId="76" applyBorder="1" applyAlignment="1">
      <alignment horizontal="left" vertical="center" indent="1"/>
    </xf>
    <xf numFmtId="0" fontId="48" fillId="0" borderId="24" xfId="76" applyBorder="1" applyAlignment="1">
      <alignment horizontal="center" vertical="center"/>
    </xf>
    <xf numFmtId="0" fontId="48" fillId="36" borderId="24" xfId="76" applyFill="1" applyBorder="1" applyAlignment="1">
      <alignment horizontal="center" vertical="center"/>
    </xf>
    <xf numFmtId="0" fontId="48" fillId="37" borderId="24" xfId="76" applyFill="1" applyBorder="1" applyAlignment="1">
      <alignment horizontal="center" vertical="center"/>
    </xf>
    <xf numFmtId="0" fontId="48" fillId="37" borderId="26" xfId="76" applyFill="1" applyBorder="1" applyAlignment="1">
      <alignment horizontal="center" vertical="center"/>
    </xf>
    <xf numFmtId="0" fontId="48" fillId="0" borderId="0" xfId="76" applyBorder="1" applyAlignment="1">
      <alignment horizontal="center" vertical="center"/>
    </xf>
    <xf numFmtId="0" fontId="50" fillId="0" borderId="27" xfId="76" applyFont="1" applyBorder="1" applyAlignment="1">
      <alignment horizontal="center" vertical="center"/>
    </xf>
    <xf numFmtId="0" fontId="50" fillId="0" borderId="28" xfId="76" applyFont="1" applyBorder="1" applyAlignment="1">
      <alignment horizontal="center" vertical="center"/>
    </xf>
    <xf numFmtId="0" fontId="50" fillId="0" borderId="29" xfId="76" applyFont="1" applyBorder="1" applyAlignment="1">
      <alignment horizontal="center" vertical="center"/>
    </xf>
    <xf numFmtId="0" fontId="48" fillId="0" borderId="0" xfId="76" applyAlignment="1">
      <alignment horizontal="center" vertical="center"/>
    </xf>
    <xf numFmtId="0" fontId="48" fillId="0" borderId="28" xfId="76" applyBorder="1" applyAlignment="1">
      <alignment horizontal="left" vertical="center" indent="1"/>
    </xf>
    <xf numFmtId="0" fontId="48" fillId="0" borderId="28" xfId="76" applyBorder="1" applyAlignment="1">
      <alignment horizontal="center" vertical="center"/>
    </xf>
    <xf numFmtId="0" fontId="48" fillId="36" borderId="28" xfId="76" applyFill="1" applyBorder="1" applyAlignment="1">
      <alignment horizontal="center" vertical="center"/>
    </xf>
    <xf numFmtId="0" fontId="48" fillId="37" borderId="28" xfId="76" applyFill="1" applyBorder="1" applyAlignment="1">
      <alignment horizontal="center" vertical="center"/>
    </xf>
    <xf numFmtId="0" fontId="48" fillId="0" borderId="30" xfId="76" applyBorder="1" applyAlignment="1">
      <alignment horizontal="left" vertical="center" indent="1"/>
    </xf>
    <xf numFmtId="14" fontId="48" fillId="0" borderId="30" xfId="76" quotePrefix="1" applyNumberFormat="1" applyBorder="1" applyAlignment="1">
      <alignment horizontal="center" vertical="center"/>
    </xf>
    <xf numFmtId="0" fontId="48" fillId="36" borderId="30" xfId="76" applyFill="1" applyBorder="1" applyAlignment="1">
      <alignment horizontal="center" vertical="center"/>
    </xf>
    <xf numFmtId="0" fontId="48" fillId="37" borderId="30" xfId="76" applyFill="1" applyBorder="1" applyAlignment="1">
      <alignment horizontal="center" vertical="center"/>
    </xf>
    <xf numFmtId="0" fontId="48" fillId="0" borderId="30" xfId="76" applyBorder="1" applyAlignment="1">
      <alignment horizontal="center" vertical="center"/>
    </xf>
    <xf numFmtId="14" fontId="48" fillId="0" borderId="28" xfId="76" applyNumberFormat="1" applyBorder="1" applyAlignment="1">
      <alignment horizontal="center" vertical="center"/>
    </xf>
    <xf numFmtId="14" fontId="48" fillId="0" borderId="28" xfId="76" quotePrefix="1" applyNumberFormat="1" applyBorder="1" applyAlignment="1">
      <alignment horizontal="center" vertical="center"/>
    </xf>
    <xf numFmtId="0" fontId="48" fillId="37" borderId="0" xfId="76" applyFill="1" applyAlignment="1">
      <alignment horizontal="center" vertical="center"/>
    </xf>
    <xf numFmtId="0" fontId="48" fillId="36" borderId="0" xfId="76" applyFill="1" applyAlignment="1">
      <alignment horizontal="center" vertical="center"/>
    </xf>
    <xf numFmtId="0" fontId="48" fillId="0" borderId="0" xfId="76" applyBorder="1" applyAlignment="1">
      <alignment horizontal="left" vertical="center"/>
    </xf>
    <xf numFmtId="0" fontId="48" fillId="0" borderId="0" xfId="76" applyAlignment="1">
      <alignment horizontal="left" vertical="center"/>
    </xf>
    <xf numFmtId="0" fontId="48" fillId="37" borderId="30" xfId="76" applyFill="1" applyBorder="1" applyAlignment="1">
      <alignment horizontal="left" vertical="center"/>
    </xf>
    <xf numFmtId="0" fontId="48" fillId="37" borderId="31" xfId="76" applyFill="1" applyBorder="1" applyAlignment="1">
      <alignment horizontal="center" vertical="center"/>
    </xf>
    <xf numFmtId="0" fontId="48" fillId="37" borderId="28" xfId="76" applyFill="1" applyBorder="1" applyAlignment="1">
      <alignment horizontal="left" vertical="center"/>
    </xf>
    <xf numFmtId="0" fontId="48" fillId="37" borderId="24" xfId="76" applyFill="1" applyBorder="1" applyAlignment="1">
      <alignment horizontal="left" vertical="center"/>
    </xf>
    <xf numFmtId="0" fontId="48" fillId="0" borderId="28" xfId="76" applyBorder="1" applyAlignment="1">
      <alignment horizontal="left" vertical="center"/>
    </xf>
    <xf numFmtId="178" fontId="48" fillId="0" borderId="24" xfId="76" applyNumberFormat="1" applyBorder="1" applyAlignment="1">
      <alignment horizontal="center" vertical="center"/>
    </xf>
    <xf numFmtId="178" fontId="48" fillId="0" borderId="28" xfId="76" applyNumberFormat="1" applyBorder="1" applyAlignment="1">
      <alignment horizontal="center" vertical="center"/>
    </xf>
    <xf numFmtId="0" fontId="50" fillId="0" borderId="32" xfId="76" applyFont="1" applyBorder="1" applyAlignment="1">
      <alignment horizontal="center" vertical="center"/>
    </xf>
    <xf numFmtId="0" fontId="50" fillId="0" borderId="30" xfId="76" applyFont="1" applyBorder="1" applyAlignment="1">
      <alignment horizontal="center" vertical="center"/>
    </xf>
    <xf numFmtId="0" fontId="50" fillId="0" borderId="33" xfId="76" applyFont="1" applyBorder="1" applyAlignment="1">
      <alignment horizontal="center" vertical="center"/>
    </xf>
    <xf numFmtId="0" fontId="48" fillId="0" borderId="0" xfId="76" applyAlignment="1">
      <alignment horizontal="left" vertical="center" indent="1"/>
    </xf>
    <xf numFmtId="0" fontId="50" fillId="0" borderId="0" xfId="76" applyFont="1" applyBorder="1" applyAlignment="1">
      <alignment horizontal="center" vertical="center"/>
    </xf>
    <xf numFmtId="0" fontId="50" fillId="0" borderId="0" xfId="76" applyFont="1">
      <alignment vertical="center"/>
    </xf>
    <xf numFmtId="0" fontId="10" fillId="0" borderId="0" xfId="0" applyFont="1" applyFill="1" applyAlignment="1">
      <alignment horizontal="center" vertical="center"/>
    </xf>
    <xf numFmtId="0" fontId="54" fillId="0" borderId="0" xfId="76" applyFont="1" applyAlignment="1">
      <alignment horizontal="left" vertical="center" indent="1"/>
    </xf>
    <xf numFmtId="0" fontId="57" fillId="0" borderId="0" xfId="0" applyFont="1">
      <alignment vertical="center"/>
    </xf>
    <xf numFmtId="0" fontId="15" fillId="0" borderId="0" xfId="0" quotePrefix="1" applyFont="1">
      <alignment vertical="center"/>
    </xf>
    <xf numFmtId="0" fontId="60" fillId="0" borderId="0" xfId="0" applyFont="1">
      <alignment vertical="center"/>
    </xf>
    <xf numFmtId="0" fontId="10" fillId="0" borderId="0" xfId="0" applyFont="1" applyFill="1" applyAlignment="1">
      <alignment horizontal="right" vertical="center"/>
    </xf>
    <xf numFmtId="0" fontId="46" fillId="0" borderId="1" xfId="0" applyFont="1" applyBorder="1" applyAlignment="1">
      <alignment horizontal="center" vertical="center"/>
    </xf>
    <xf numFmtId="0" fontId="16" fillId="0" borderId="1" xfId="0" applyFont="1" applyBorder="1">
      <alignment vertical="center"/>
    </xf>
    <xf numFmtId="0" fontId="0" fillId="0" borderId="0" xfId="0" applyAlignment="1">
      <alignment horizontal="left" vertical="center"/>
    </xf>
    <xf numFmtId="0" fontId="0" fillId="0" borderId="0" xfId="0" applyFill="1">
      <alignment vertical="center"/>
    </xf>
    <xf numFmtId="0" fontId="0" fillId="0" borderId="0" xfId="0" applyFill="1" applyAlignment="1">
      <alignment vertical="center"/>
    </xf>
    <xf numFmtId="0" fontId="2" fillId="0" borderId="0" xfId="0" applyFont="1" applyFill="1" applyBorder="1" applyAlignment="1">
      <alignment vertical="center"/>
    </xf>
    <xf numFmtId="0" fontId="15" fillId="0" borderId="0" xfId="0" applyFont="1" applyFill="1">
      <alignment vertical="center"/>
    </xf>
    <xf numFmtId="0" fontId="15" fillId="0" borderId="0" xfId="0" applyFont="1" applyFill="1" applyAlignment="1">
      <alignment horizontal="right" vertical="center"/>
    </xf>
    <xf numFmtId="0" fontId="0" fillId="0" borderId="0" xfId="0" applyFill="1" applyAlignment="1">
      <alignment horizontal="center" vertical="center"/>
    </xf>
    <xf numFmtId="0" fontId="62" fillId="0" borderId="1" xfId="0" applyFont="1" applyBorder="1" applyAlignment="1">
      <alignment horizontal="center" vertical="center" shrinkToFit="1"/>
    </xf>
    <xf numFmtId="0" fontId="8" fillId="0" borderId="1" xfId="0" applyFont="1" applyBorder="1" applyAlignment="1">
      <alignment horizontal="center" vertical="center"/>
    </xf>
    <xf numFmtId="0" fontId="8" fillId="0" borderId="0" xfId="0" applyFont="1" applyBorder="1" applyAlignment="1">
      <alignment horizontal="center" vertical="center"/>
    </xf>
    <xf numFmtId="49" fontId="8" fillId="0" borderId="0" xfId="0" applyNumberFormat="1" applyFont="1" applyBorder="1" applyAlignment="1">
      <alignment horizontal="center" vertical="center"/>
    </xf>
    <xf numFmtId="0" fontId="16" fillId="0" borderId="0" xfId="0" applyFont="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3" fillId="0" borderId="1" xfId="1" applyNumberFormat="1" applyFont="1" applyFill="1" applyBorder="1" applyAlignment="1">
      <alignment horizontal="left" vertical="center"/>
    </xf>
    <xf numFmtId="0" fontId="2" fillId="38" borderId="1" xfId="0" applyFont="1" applyFill="1" applyBorder="1" applyAlignment="1">
      <alignment horizontal="center" vertical="center" wrapText="1"/>
    </xf>
    <xf numFmtId="0" fontId="67" fillId="0" borderId="1" xfId="0" applyFont="1" applyFill="1" applyBorder="1" applyAlignment="1">
      <alignment horizontal="center" vertical="center"/>
    </xf>
    <xf numFmtId="0" fontId="0" fillId="0" borderId="0" xfId="0">
      <alignment vertical="center"/>
    </xf>
    <xf numFmtId="0" fontId="0" fillId="0" borderId="0" xfId="0" applyAlignment="1"/>
    <xf numFmtId="0" fontId="0" fillId="0" borderId="0" xfId="0" applyBorder="1" applyAlignment="1">
      <alignment horizontal="center" vertical="center"/>
    </xf>
    <xf numFmtId="0" fontId="0" fillId="0" borderId="0" xfId="0" applyBorder="1" applyAlignment="1"/>
    <xf numFmtId="0" fontId="4" fillId="0" borderId="0" xfId="0" applyFont="1" applyBorder="1" applyAlignment="1">
      <alignment horizontal="center" vertical="center"/>
    </xf>
    <xf numFmtId="0" fontId="8" fillId="0" borderId="1" xfId="1" applyNumberFormat="1" applyFont="1" applyFill="1" applyBorder="1" applyAlignment="1">
      <alignment horizontal="left" vertical="center"/>
    </xf>
    <xf numFmtId="2" fontId="8" fillId="0" borderId="1" xfId="1" applyNumberFormat="1" applyFont="1" applyFill="1" applyBorder="1" applyAlignment="1">
      <alignment horizontal="center" vertical="center"/>
    </xf>
    <xf numFmtId="2" fontId="8" fillId="0" borderId="1" xfId="1" quotePrefix="1" applyNumberFormat="1" applyFont="1" applyFill="1" applyBorder="1" applyAlignment="1">
      <alignment horizontal="center" vertical="center"/>
    </xf>
    <xf numFmtId="0" fontId="8" fillId="0" borderId="1" xfId="0" applyFont="1" applyBorder="1" applyAlignment="1"/>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vertical="center"/>
    </xf>
    <xf numFmtId="0" fontId="10" fillId="0" borderId="0" xfId="0" applyFont="1" applyFill="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5" fillId="0" borderId="0" xfId="2" applyFont="1" applyBorder="1" applyAlignment="1">
      <alignment horizontal="left"/>
    </xf>
    <xf numFmtId="0" fontId="13" fillId="0" borderId="0" xfId="0" applyFont="1">
      <alignment vertical="center"/>
    </xf>
    <xf numFmtId="0" fontId="14" fillId="0" borderId="0" xfId="0" applyFont="1" applyAlignment="1">
      <alignment horizontal="right" vertical="center"/>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9" fillId="0" borderId="0" xfId="0" applyFont="1" applyAlignment="1">
      <alignment vertical="center"/>
    </xf>
    <xf numFmtId="0" fontId="8" fillId="0" borderId="1" xfId="0" applyFont="1" applyFill="1" applyBorder="1" applyAlignment="1"/>
    <xf numFmtId="0" fontId="17" fillId="0" borderId="11" xfId="0" applyFont="1" applyBorder="1" applyAlignment="1">
      <alignment horizontal="center" vertical="center" wrapText="1"/>
    </xf>
    <xf numFmtId="0" fontId="20" fillId="5" borderId="11" xfId="0" applyFont="1" applyFill="1" applyBorder="1" applyAlignment="1">
      <alignment horizontal="center" vertical="center" wrapText="1"/>
    </xf>
    <xf numFmtId="179" fontId="8" fillId="0" borderId="1" xfId="1" applyNumberFormat="1" applyFont="1" applyFill="1" applyBorder="1" applyAlignment="1">
      <alignment horizontal="center" vertical="center"/>
    </xf>
    <xf numFmtId="1" fontId="8" fillId="0" borderId="1" xfId="1" applyNumberFormat="1" applyFont="1" applyFill="1" applyBorder="1" applyAlignment="1">
      <alignment horizontal="center" vertical="center"/>
    </xf>
    <xf numFmtId="1" fontId="8" fillId="0" borderId="1" xfId="1" quotePrefix="1" applyNumberFormat="1" applyFont="1" applyFill="1" applyBorder="1" applyAlignment="1">
      <alignment horizontal="center" vertical="center"/>
    </xf>
    <xf numFmtId="0" fontId="0" fillId="0" borderId="0" xfId="0" applyAlignment="1">
      <alignment horizontal="center"/>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1" fontId="8" fillId="4" borderId="1" xfId="0" applyNumberFormat="1" applyFont="1" applyFill="1" applyBorder="1" applyAlignment="1">
      <alignment horizontal="center" vertical="center"/>
    </xf>
    <xf numFmtId="179" fontId="8" fillId="4" borderId="1" xfId="1" applyNumberFormat="1" applyFont="1" applyFill="1" applyBorder="1" applyAlignment="1">
      <alignment horizontal="center" vertical="center"/>
    </xf>
    <xf numFmtId="1" fontId="8" fillId="4" borderId="1" xfId="1" applyNumberFormat="1" applyFont="1" applyFill="1" applyBorder="1" applyAlignment="1">
      <alignment horizontal="center" vertical="center"/>
    </xf>
    <xf numFmtId="179" fontId="8" fillId="4" borderId="1" xfId="1" quotePrefix="1" applyNumberFormat="1" applyFont="1" applyFill="1" applyBorder="1" applyAlignment="1">
      <alignment horizontal="center" vertical="center"/>
    </xf>
    <xf numFmtId="0" fontId="5" fillId="4" borderId="4" xfId="0" applyFont="1" applyFill="1" applyBorder="1" applyAlignment="1">
      <alignment horizontal="center" vertical="center" wrapText="1"/>
    </xf>
    <xf numFmtId="2" fontId="8" fillId="4" borderId="1" xfId="1" quotePrefix="1" applyNumberFormat="1" applyFont="1" applyFill="1" applyBorder="1" applyAlignment="1">
      <alignment horizontal="center" vertical="center"/>
    </xf>
    <xf numFmtId="0" fontId="68" fillId="0" borderId="0" xfId="0" applyFont="1" applyFill="1" applyAlignment="1">
      <alignment vertical="center"/>
    </xf>
    <xf numFmtId="0" fontId="17" fillId="0" borderId="0" xfId="0" applyFont="1" applyBorder="1" applyAlignment="1">
      <alignment horizontal="left" vertical="center" wrapText="1"/>
    </xf>
    <xf numFmtId="0" fontId="0" fillId="0" borderId="0" xfId="0">
      <alignment vertical="center"/>
    </xf>
    <xf numFmtId="1" fontId="2" fillId="0" borderId="1" xfId="0" applyNumberFormat="1" applyFont="1" applyFill="1" applyBorder="1" applyAlignment="1">
      <alignment horizontal="center" vertical="center"/>
    </xf>
    <xf numFmtId="0" fontId="17" fillId="0" borderId="0" xfId="0" applyFont="1" applyBorder="1" applyAlignment="1">
      <alignment horizontal="center" vertical="center" wrapText="1"/>
    </xf>
    <xf numFmtId="1" fontId="2" fillId="0" borderId="1" xfId="0" applyNumberFormat="1" applyFont="1" applyFill="1" applyBorder="1" applyAlignment="1">
      <alignment horizontal="center" vertical="center" wrapText="1"/>
    </xf>
    <xf numFmtId="0" fontId="73" fillId="0" borderId="0" xfId="0" applyFont="1" applyFill="1" applyAlignment="1">
      <alignment vertical="center"/>
    </xf>
    <xf numFmtId="0" fontId="70" fillId="0" borderId="0" xfId="0" applyFont="1" applyFill="1" applyAlignment="1">
      <alignment horizontal="left" vertical="center"/>
    </xf>
    <xf numFmtId="0" fontId="0" fillId="0" borderId="0" xfId="0" applyAlignment="1">
      <alignment horizontal="center" vertical="center"/>
    </xf>
    <xf numFmtId="0" fontId="0" fillId="0" borderId="0" xfId="0">
      <alignment vertical="center"/>
    </xf>
    <xf numFmtId="0" fontId="2" fillId="0" borderId="0" xfId="0" applyFont="1" applyFill="1" applyBorder="1" applyAlignment="1">
      <alignment horizontal="left" vertical="center" wrapText="1"/>
    </xf>
    <xf numFmtId="0" fontId="0" fillId="0" borderId="0" xfId="0" applyFill="1">
      <alignment vertical="center"/>
    </xf>
    <xf numFmtId="0" fontId="0" fillId="0" borderId="0" xfId="0"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wrapText="1"/>
    </xf>
    <xf numFmtId="0" fontId="2" fillId="38" borderId="1" xfId="0" applyFont="1" applyFill="1" applyBorder="1" applyAlignment="1">
      <alignment horizontal="center" vertical="center" wrapText="1"/>
    </xf>
    <xf numFmtId="1" fontId="67" fillId="0" borderId="1" xfId="0" applyNumberFormat="1" applyFont="1" applyFill="1" applyBorder="1" applyAlignment="1">
      <alignment horizontal="center" vertical="center"/>
    </xf>
    <xf numFmtId="1" fontId="8" fillId="4" borderId="1" xfId="0" applyNumberFormat="1" applyFont="1" applyFill="1" applyBorder="1" applyAlignment="1">
      <alignment horizontal="center" vertical="center"/>
    </xf>
    <xf numFmtId="0" fontId="0" fillId="0" borderId="0" xfId="0">
      <alignment vertical="center"/>
    </xf>
    <xf numFmtId="2" fontId="8" fillId="0" borderId="1" xfId="1" applyNumberFormat="1" applyFont="1" applyFill="1" applyBorder="1" applyAlignment="1">
      <alignment horizontal="center" vertical="center"/>
    </xf>
    <xf numFmtId="1" fontId="8" fillId="0" borderId="1" xfId="1" quotePrefix="1" applyNumberFormat="1" applyFont="1" applyFill="1" applyBorder="1" applyAlignment="1">
      <alignment horizontal="center" vertical="center"/>
    </xf>
    <xf numFmtId="1" fontId="8" fillId="4" borderId="1" xfId="0" applyNumberFormat="1" applyFont="1" applyFill="1" applyBorder="1" applyAlignment="1">
      <alignment horizontal="center" vertical="center"/>
    </xf>
    <xf numFmtId="179" fontId="8" fillId="4" borderId="1" xfId="1" applyNumberFormat="1" applyFont="1" applyFill="1" applyBorder="1" applyAlignment="1">
      <alignment horizontal="center" vertical="center"/>
    </xf>
    <xf numFmtId="1" fontId="8" fillId="4" borderId="1" xfId="1" applyNumberFormat="1" applyFont="1" applyFill="1" applyBorder="1" applyAlignment="1">
      <alignment horizontal="center" vertical="center"/>
    </xf>
    <xf numFmtId="179" fontId="8" fillId="4" borderId="1" xfId="1" quotePrefix="1" applyNumberFormat="1" applyFont="1" applyFill="1" applyBorder="1" applyAlignment="1">
      <alignment horizontal="center" vertical="center"/>
    </xf>
    <xf numFmtId="2" fontId="8" fillId="4" borderId="1" xfId="1" quotePrefix="1" applyNumberFormat="1" applyFont="1" applyFill="1" applyBorder="1" applyAlignment="1">
      <alignment horizontal="center" vertical="center"/>
    </xf>
    <xf numFmtId="0" fontId="0" fillId="0" borderId="0" xfId="0" applyFill="1">
      <alignment vertical="center"/>
    </xf>
    <xf numFmtId="0" fontId="0" fillId="0" borderId="0" xfId="0" applyFill="1" applyAlignment="1">
      <alignment vertical="center"/>
    </xf>
    <xf numFmtId="0" fontId="2" fillId="0" borderId="0" xfId="0" applyFont="1" applyFill="1" applyBorder="1" applyAlignment="1">
      <alignment vertical="center"/>
    </xf>
    <xf numFmtId="177" fontId="2" fillId="0" borderId="1" xfId="0" quotePrefix="1" applyNumberFormat="1" applyFont="1" applyFill="1" applyBorder="1" applyAlignment="1">
      <alignment horizontal="center" vertical="center" wrapText="1"/>
    </xf>
    <xf numFmtId="0" fontId="7" fillId="0" borderId="0" xfId="0" applyFont="1" applyFill="1">
      <alignment vertical="center"/>
    </xf>
    <xf numFmtId="0" fontId="7" fillId="0" borderId="0" xfId="0" applyFo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quotePrefix="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8" fillId="0" borderId="1" xfId="0" applyFont="1" applyBorder="1" applyAlignment="1">
      <alignment horizontal="center" vertical="center"/>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quotePrefix="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15" fillId="0" borderId="0" xfId="0" applyFont="1">
      <alignment vertical="center"/>
    </xf>
    <xf numFmtId="0" fontId="16" fillId="0" borderId="1" xfId="0" applyFont="1" applyBorder="1" applyAlignment="1">
      <alignment horizontal="center" vertical="center"/>
    </xf>
    <xf numFmtId="0" fontId="2" fillId="0" borderId="0" xfId="0" applyFont="1" applyFill="1" applyBorder="1" applyAlignment="1">
      <alignment horizontal="left" vertical="center" wrapText="1"/>
    </xf>
    <xf numFmtId="0" fontId="10" fillId="0" borderId="0" xfId="0" applyFont="1" applyFill="1" applyAlignment="1">
      <alignment horizontal="center" vertical="center"/>
    </xf>
    <xf numFmtId="0" fontId="10" fillId="0" borderId="0" xfId="0" applyFont="1" applyFill="1" applyAlignment="1">
      <alignment horizontal="right" vertical="center"/>
    </xf>
    <xf numFmtId="0" fontId="0" fillId="0" borderId="0" xfId="0" applyFill="1">
      <alignment vertical="center"/>
    </xf>
    <xf numFmtId="0" fontId="0" fillId="0" borderId="0" xfId="0" applyFill="1" applyAlignment="1">
      <alignment vertical="center"/>
    </xf>
    <xf numFmtId="0" fontId="2" fillId="0" borderId="0" xfId="0" applyFont="1" applyFill="1" applyBorder="1" applyAlignment="1">
      <alignment vertical="center"/>
    </xf>
    <xf numFmtId="3"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lignment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69" fillId="0" borderId="1" xfId="0" quotePrefix="1" applyFont="1" applyFill="1" applyBorder="1" applyAlignment="1">
      <alignment horizontal="center" vertical="center" wrapText="1"/>
    </xf>
    <xf numFmtId="0" fontId="0" fillId="0" borderId="0" xfId="0" applyAlignment="1">
      <alignment horizontal="center" vertical="center"/>
    </xf>
    <xf numFmtId="0" fontId="0" fillId="0" borderId="0" xfId="0">
      <alignment vertical="center"/>
    </xf>
    <xf numFmtId="0" fontId="8" fillId="0" borderId="1" xfId="1"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10" fillId="0" borderId="0" xfId="0" applyFont="1" applyFill="1" applyAlignment="1">
      <alignment horizontal="left" vertical="center"/>
    </xf>
    <xf numFmtId="0" fontId="2" fillId="0" borderId="1" xfId="0" applyFont="1" applyFill="1" applyBorder="1" applyAlignment="1">
      <alignment horizontal="left" vertical="center" wrapText="1"/>
    </xf>
    <xf numFmtId="0" fontId="2" fillId="0" borderId="1" xfId="0" quotePrefix="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0" fillId="0" borderId="0" xfId="0" applyFont="1" applyFill="1" applyAlignment="1">
      <alignment horizontal="center" vertical="center"/>
    </xf>
    <xf numFmtId="179" fontId="8" fillId="0" borderId="1" xfId="1" applyNumberFormat="1" applyFont="1" applyFill="1" applyBorder="1" applyAlignment="1">
      <alignment horizontal="center" vertical="center"/>
    </xf>
    <xf numFmtId="0" fontId="8" fillId="0" borderId="1" xfId="1" applyNumberFormat="1" applyFont="1" applyFill="1" applyBorder="1" applyAlignment="1">
      <alignment horizontal="left" vertical="center" wrapText="1"/>
    </xf>
    <xf numFmtId="0" fontId="2" fillId="3" borderId="1" xfId="0" applyFont="1" applyFill="1" applyBorder="1" applyAlignment="1">
      <alignment horizontal="center" vertical="center" wrapText="1"/>
    </xf>
    <xf numFmtId="0" fontId="8" fillId="3" borderId="1" xfId="1" applyNumberFormat="1" applyFont="1" applyFill="1" applyBorder="1" applyAlignment="1">
      <alignment horizontal="left" vertical="center" wrapText="1"/>
    </xf>
    <xf numFmtId="0" fontId="8" fillId="3" borderId="1" xfId="1" applyNumberFormat="1" applyFont="1" applyFill="1" applyBorder="1" applyAlignment="1">
      <alignment horizontal="left" vertical="center"/>
    </xf>
    <xf numFmtId="179" fontId="8" fillId="3" borderId="1" xfId="1"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1" fontId="8" fillId="3" borderId="1" xfId="1" applyNumberFormat="1" applyFont="1" applyFill="1" applyBorder="1" applyAlignment="1">
      <alignment horizontal="center" vertical="center"/>
    </xf>
    <xf numFmtId="1" fontId="8" fillId="3" borderId="1" xfId="1" quotePrefix="1" applyNumberFormat="1" applyFont="1" applyFill="1" applyBorder="1" applyAlignment="1">
      <alignment horizontal="center" vertical="center"/>
    </xf>
    <xf numFmtId="179" fontId="8" fillId="3" borderId="1" xfId="1" quotePrefix="1" applyNumberFormat="1" applyFont="1" applyFill="1" applyBorder="1" applyAlignment="1">
      <alignment horizontal="center" vertical="center"/>
    </xf>
    <xf numFmtId="2" fontId="8" fillId="3" borderId="1" xfId="1" applyNumberFormat="1" applyFont="1" applyFill="1" applyBorder="1" applyAlignment="1">
      <alignment horizontal="center" vertical="center"/>
    </xf>
    <xf numFmtId="2" fontId="8" fillId="3" borderId="1" xfId="1" quotePrefix="1" applyNumberFormat="1" applyFont="1" applyFill="1" applyBorder="1" applyAlignment="1">
      <alignment horizontal="center" vertical="center"/>
    </xf>
    <xf numFmtId="0" fontId="64" fillId="3" borderId="1" xfId="0" applyFont="1" applyFill="1" applyBorder="1" applyAlignment="1"/>
    <xf numFmtId="0" fontId="74" fillId="0" borderId="0" xfId="0" applyFont="1" applyFill="1" applyAlignment="1">
      <alignment horizontal="center" vertical="center"/>
    </xf>
    <xf numFmtId="0" fontId="75" fillId="0" borderId="0" xfId="0" applyFont="1">
      <alignment vertical="center"/>
    </xf>
    <xf numFmtId="0" fontId="76" fillId="0" borderId="1" xfId="0" applyFont="1" applyFill="1" applyBorder="1" applyAlignment="1">
      <alignment horizontal="center" vertical="center" wrapText="1"/>
    </xf>
    <xf numFmtId="0" fontId="76" fillId="0" borderId="1" xfId="0" applyFont="1" applyFill="1" applyBorder="1" applyAlignment="1">
      <alignment horizontal="center" vertical="center"/>
    </xf>
    <xf numFmtId="0" fontId="76" fillId="0" borderId="1" xfId="0" quotePrefix="1" applyFont="1" applyFill="1" applyBorder="1" applyAlignment="1">
      <alignment horizontal="center" vertical="center" wrapText="1"/>
    </xf>
    <xf numFmtId="0" fontId="74" fillId="0" borderId="0" xfId="0" applyFont="1" applyFill="1" applyAlignment="1">
      <alignment horizontal="left" vertical="center"/>
    </xf>
    <xf numFmtId="0" fontId="8" fillId="3" borderId="1" xfId="0" applyFont="1" applyFill="1" applyBorder="1" applyAlignment="1"/>
    <xf numFmtId="1" fontId="64" fillId="3" borderId="1" xfId="1" applyNumberFormat="1" applyFont="1" applyFill="1" applyBorder="1" applyAlignment="1">
      <alignment horizontal="center" vertical="center"/>
    </xf>
    <xf numFmtId="1" fontId="64" fillId="3" borderId="1" xfId="0" applyNumberFormat="1" applyFont="1" applyFill="1" applyBorder="1" applyAlignment="1">
      <alignment horizontal="center" vertical="center"/>
    </xf>
    <xf numFmtId="179" fontId="64" fillId="3" borderId="1" xfId="1" applyNumberFormat="1" applyFont="1" applyFill="1" applyBorder="1" applyAlignment="1">
      <alignment horizontal="center" vertical="center"/>
    </xf>
    <xf numFmtId="179" fontId="64" fillId="3" borderId="1" xfId="1" quotePrefix="1" applyNumberFormat="1" applyFont="1" applyFill="1" applyBorder="1" applyAlignment="1">
      <alignment horizontal="center" vertical="center"/>
    </xf>
    <xf numFmtId="1" fontId="67" fillId="0" borderId="1" xfId="0" quotePrefix="1" applyNumberFormat="1" applyFont="1" applyFill="1" applyBorder="1" applyAlignment="1">
      <alignment horizontal="center" vertical="center" wrapText="1"/>
    </xf>
    <xf numFmtId="0" fontId="6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8" fillId="0" borderId="1" xfId="0" applyFont="1" applyFill="1" applyBorder="1" applyAlignment="1">
      <alignment horizontal="left" vertical="center" wrapText="1"/>
    </xf>
    <xf numFmtId="0" fontId="77" fillId="3" borderId="1" xfId="0" applyFont="1" applyFill="1" applyBorder="1" applyAlignment="1">
      <alignment horizontal="left" vertical="center" wrapText="1"/>
    </xf>
    <xf numFmtId="0" fontId="77" fillId="3" borderId="1" xfId="0" applyFont="1" applyFill="1" applyBorder="1" applyAlignment="1">
      <alignment horizontal="center" vertical="center" wrapText="1"/>
    </xf>
    <xf numFmtId="0" fontId="79" fillId="3" borderId="0" xfId="0" applyFont="1" applyFill="1">
      <alignment vertical="center"/>
    </xf>
    <xf numFmtId="0" fontId="78" fillId="3" borderId="1" xfId="0" applyFont="1" applyFill="1" applyBorder="1" applyAlignment="1">
      <alignment horizontal="left" vertical="center" wrapText="1"/>
    </xf>
    <xf numFmtId="0" fontId="60" fillId="0" borderId="0" xfId="0" applyFont="1" applyAlignment="1">
      <alignment horizontal="center" vertical="center"/>
    </xf>
    <xf numFmtId="0" fontId="55" fillId="0" borderId="0" xfId="0" applyFont="1" applyAlignment="1">
      <alignment horizontal="center" vertical="center"/>
    </xf>
    <xf numFmtId="0" fontId="53" fillId="0" borderId="0" xfId="0" applyFont="1" applyAlignment="1">
      <alignment horizontal="center" vertical="center"/>
    </xf>
    <xf numFmtId="49" fontId="8" fillId="0" borderId="1" xfId="0" applyNumberFormat="1" applyFont="1" applyBorder="1" applyAlignment="1">
      <alignment horizontal="center" vertical="center"/>
    </xf>
    <xf numFmtId="0" fontId="46" fillId="0" borderId="1"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0" fillId="2" borderId="8" xfId="0" applyFill="1" applyBorder="1" applyAlignment="1">
      <alignment horizontal="center" vertical="center"/>
    </xf>
    <xf numFmtId="0" fontId="10" fillId="0" borderId="0" xfId="0" applyFont="1" applyBorder="1" applyAlignment="1">
      <alignment horizontal="center" vertical="center"/>
    </xf>
    <xf numFmtId="0" fontId="18" fillId="0" borderId="11" xfId="0" applyFont="1" applyBorder="1" applyAlignment="1">
      <alignment horizontal="center" vertical="center" wrapText="1"/>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39" xfId="0" applyFont="1" applyBorder="1" applyAlignment="1">
      <alignment horizontal="left" vertical="center" wrapText="1"/>
    </xf>
    <xf numFmtId="0" fontId="17" fillId="0" borderId="37" xfId="0" applyFont="1" applyBorder="1" applyAlignment="1">
      <alignment horizontal="left" vertical="center" wrapText="1"/>
    </xf>
    <xf numFmtId="0" fontId="17" fillId="0" borderId="40" xfId="0" applyFont="1" applyBorder="1" applyAlignment="1">
      <alignment horizontal="left" vertical="center" wrapText="1"/>
    </xf>
    <xf numFmtId="0" fontId="17" fillId="0" borderId="38" xfId="0" applyFont="1" applyBorder="1" applyAlignment="1">
      <alignment horizontal="left" vertical="center" wrapText="1"/>
    </xf>
    <xf numFmtId="0" fontId="17" fillId="0" borderId="0" xfId="0" applyFont="1" applyBorder="1" applyAlignment="1">
      <alignment horizontal="left" vertical="center" wrapText="1"/>
    </xf>
    <xf numFmtId="0" fontId="17" fillId="0" borderId="41" xfId="0" applyFont="1" applyBorder="1" applyAlignment="1">
      <alignment horizontal="left" vertical="center" wrapText="1"/>
    </xf>
    <xf numFmtId="0" fontId="17" fillId="0" borderId="42" xfId="0" applyFont="1" applyBorder="1" applyAlignment="1">
      <alignment horizontal="left" vertical="center" wrapText="1"/>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20" fillId="5" borderId="34" xfId="0" applyFont="1" applyFill="1" applyBorder="1" applyAlignment="1">
      <alignment horizontal="center" vertical="center" wrapText="1"/>
    </xf>
    <xf numFmtId="0" fontId="20" fillId="5" borderId="35" xfId="0" applyFont="1" applyFill="1" applyBorder="1" applyAlignment="1">
      <alignment horizontal="center" vertical="center" wrapText="1"/>
    </xf>
    <xf numFmtId="0" fontId="20" fillId="5" borderId="3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8" borderId="5" xfId="0" applyFont="1" applyFill="1" applyBorder="1" applyAlignment="1">
      <alignment horizontal="center" vertical="center" wrapText="1"/>
    </xf>
    <xf numFmtId="0" fontId="2" fillId="38" borderId="6" xfId="0" applyFont="1" applyFill="1" applyBorder="1" applyAlignment="1">
      <alignment horizontal="center" vertical="center" wrapText="1"/>
    </xf>
    <xf numFmtId="0" fontId="2" fillId="38"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6" fillId="3" borderId="5" xfId="0" applyFont="1" applyFill="1" applyBorder="1" applyAlignment="1">
      <alignment horizontal="center" vertical="center" wrapText="1" shrinkToFit="1"/>
    </xf>
    <xf numFmtId="0" fontId="76" fillId="3" borderId="6" xfId="0" applyFont="1" applyFill="1" applyBorder="1" applyAlignment="1">
      <alignment horizontal="center" vertical="center" wrapText="1" shrinkToFit="1"/>
    </xf>
    <xf numFmtId="0" fontId="76" fillId="3" borderId="8" xfId="0" applyFont="1" applyFill="1" applyBorder="1" applyAlignment="1">
      <alignment horizontal="center" vertical="center" wrapText="1" shrinkToFit="1"/>
    </xf>
    <xf numFmtId="0" fontId="76" fillId="3" borderId="1" xfId="0" applyFont="1" applyFill="1" applyBorder="1" applyAlignment="1">
      <alignment horizontal="center" vertical="center" wrapText="1"/>
    </xf>
    <xf numFmtId="0" fontId="69" fillId="3" borderId="5" xfId="0" applyFont="1" applyFill="1" applyBorder="1" applyAlignment="1">
      <alignment horizontal="center" vertical="center" wrapText="1" shrinkToFit="1"/>
    </xf>
    <xf numFmtId="0" fontId="69" fillId="3" borderId="6" xfId="0" applyFont="1" applyFill="1" applyBorder="1" applyAlignment="1">
      <alignment horizontal="center" vertical="center" wrapText="1" shrinkToFit="1"/>
    </xf>
    <xf numFmtId="0" fontId="69" fillId="3" borderId="8" xfId="0" applyFont="1" applyFill="1" applyBorder="1" applyAlignment="1">
      <alignment horizontal="center" vertical="center" wrapText="1" shrinkToFit="1"/>
    </xf>
    <xf numFmtId="0" fontId="61" fillId="0" borderId="0" xfId="0" applyFont="1" applyFill="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6" fillId="2" borderId="1" xfId="0" applyFont="1" applyFill="1" applyBorder="1" applyAlignment="1">
      <alignment horizontal="center" vertical="center" wrapText="1"/>
    </xf>
    <xf numFmtId="0" fontId="76" fillId="2" borderId="1" xfId="0" applyFont="1" applyFill="1" applyBorder="1" applyAlignment="1">
      <alignment horizontal="center" vertical="center"/>
    </xf>
  </cellXfs>
  <cellStyles count="135">
    <cellStyle name="20% - Accent1" xfId="4" xr:uid="{00000000-0005-0000-0000-000000000000}"/>
    <cellStyle name="20% - Accent1 2" xfId="94" xr:uid="{00000000-0005-0000-0000-000001000000}"/>
    <cellStyle name="20% - Accent2" xfId="5" xr:uid="{00000000-0005-0000-0000-000002000000}"/>
    <cellStyle name="20% - Accent2 2" xfId="95" xr:uid="{00000000-0005-0000-0000-000003000000}"/>
    <cellStyle name="20% - Accent3" xfId="6" xr:uid="{00000000-0005-0000-0000-000004000000}"/>
    <cellStyle name="20% - Accent3 2" xfId="96" xr:uid="{00000000-0005-0000-0000-000005000000}"/>
    <cellStyle name="20% - Accent4" xfId="7" xr:uid="{00000000-0005-0000-0000-000006000000}"/>
    <cellStyle name="20% - Accent4 2" xfId="97" xr:uid="{00000000-0005-0000-0000-000007000000}"/>
    <cellStyle name="20% - Accent5" xfId="8" xr:uid="{00000000-0005-0000-0000-000008000000}"/>
    <cellStyle name="20% - Accent5 2" xfId="98" xr:uid="{00000000-0005-0000-0000-000009000000}"/>
    <cellStyle name="20% - Accent6" xfId="9" xr:uid="{00000000-0005-0000-0000-00000A000000}"/>
    <cellStyle name="20% - Accent6 2" xfId="99" xr:uid="{00000000-0005-0000-0000-00000B000000}"/>
    <cellStyle name="40% - Accent1" xfId="10" xr:uid="{00000000-0005-0000-0000-00000C000000}"/>
    <cellStyle name="40% - Accent1 2" xfId="100" xr:uid="{00000000-0005-0000-0000-00000D000000}"/>
    <cellStyle name="40% - Accent2" xfId="11" xr:uid="{00000000-0005-0000-0000-00000E000000}"/>
    <cellStyle name="40% - Accent2 2" xfId="101" xr:uid="{00000000-0005-0000-0000-00000F000000}"/>
    <cellStyle name="40% - Accent3" xfId="12" xr:uid="{00000000-0005-0000-0000-000010000000}"/>
    <cellStyle name="40% - Accent3 2" xfId="102" xr:uid="{00000000-0005-0000-0000-000011000000}"/>
    <cellStyle name="40% - Accent4" xfId="13" xr:uid="{00000000-0005-0000-0000-000012000000}"/>
    <cellStyle name="40% - Accent4 2" xfId="103" xr:uid="{00000000-0005-0000-0000-000013000000}"/>
    <cellStyle name="40% - Accent5" xfId="14" xr:uid="{00000000-0005-0000-0000-000014000000}"/>
    <cellStyle name="40% - Accent5 2" xfId="104" xr:uid="{00000000-0005-0000-0000-000015000000}"/>
    <cellStyle name="40% - Accent6" xfId="15" xr:uid="{00000000-0005-0000-0000-000016000000}"/>
    <cellStyle name="40% - Accent6 2" xfId="105" xr:uid="{00000000-0005-0000-0000-000017000000}"/>
    <cellStyle name="60% - Accent1" xfId="16" xr:uid="{00000000-0005-0000-0000-000018000000}"/>
    <cellStyle name="60% - Accent1 2" xfId="106" xr:uid="{00000000-0005-0000-0000-000019000000}"/>
    <cellStyle name="60% - Accent2" xfId="17" xr:uid="{00000000-0005-0000-0000-00001A000000}"/>
    <cellStyle name="60% - Accent2 2" xfId="107" xr:uid="{00000000-0005-0000-0000-00001B000000}"/>
    <cellStyle name="60% - Accent3" xfId="18" xr:uid="{00000000-0005-0000-0000-00001C000000}"/>
    <cellStyle name="60% - Accent3 2" xfId="108" xr:uid="{00000000-0005-0000-0000-00001D000000}"/>
    <cellStyle name="60% - Accent4" xfId="19" xr:uid="{00000000-0005-0000-0000-00001E000000}"/>
    <cellStyle name="60% - Accent4 2" xfId="109" xr:uid="{00000000-0005-0000-0000-00001F000000}"/>
    <cellStyle name="60% - Accent5" xfId="20" xr:uid="{00000000-0005-0000-0000-000020000000}"/>
    <cellStyle name="60% - Accent5 2" xfId="110" xr:uid="{00000000-0005-0000-0000-000021000000}"/>
    <cellStyle name="60% - Accent6" xfId="21" xr:uid="{00000000-0005-0000-0000-000022000000}"/>
    <cellStyle name="60% - Accent6 2" xfId="111" xr:uid="{00000000-0005-0000-0000-000023000000}"/>
    <cellStyle name="Accent1" xfId="25" xr:uid="{00000000-0005-0000-0000-000024000000}"/>
    <cellStyle name="Accent1 2" xfId="112" xr:uid="{00000000-0005-0000-0000-000025000000}"/>
    <cellStyle name="Accent2" xfId="26" xr:uid="{00000000-0005-0000-0000-000026000000}"/>
    <cellStyle name="Accent2 2" xfId="113" xr:uid="{00000000-0005-0000-0000-000027000000}"/>
    <cellStyle name="Accent3" xfId="27" xr:uid="{00000000-0005-0000-0000-000028000000}"/>
    <cellStyle name="Accent3 2" xfId="114" xr:uid="{00000000-0005-0000-0000-000029000000}"/>
    <cellStyle name="Accent4" xfId="28" xr:uid="{00000000-0005-0000-0000-00002A000000}"/>
    <cellStyle name="Accent4 2" xfId="115" xr:uid="{00000000-0005-0000-0000-00002B000000}"/>
    <cellStyle name="Accent5" xfId="29" xr:uid="{00000000-0005-0000-0000-00002C000000}"/>
    <cellStyle name="Accent5 2" xfId="116" xr:uid="{00000000-0005-0000-0000-00002D000000}"/>
    <cellStyle name="Accent6" xfId="30" xr:uid="{00000000-0005-0000-0000-00002E000000}"/>
    <cellStyle name="Accent6 2" xfId="117" xr:uid="{00000000-0005-0000-0000-00002F000000}"/>
    <cellStyle name="Bad" xfId="31" xr:uid="{00000000-0005-0000-0000-000030000000}"/>
    <cellStyle name="Bad 2" xfId="118" xr:uid="{00000000-0005-0000-0000-000031000000}"/>
    <cellStyle name="Calculation" xfId="32" xr:uid="{00000000-0005-0000-0000-000032000000}"/>
    <cellStyle name="Calculation 2" xfId="119" xr:uid="{00000000-0005-0000-0000-000033000000}"/>
    <cellStyle name="Check Cell" xfId="33" xr:uid="{00000000-0005-0000-0000-000034000000}"/>
    <cellStyle name="Check Cell 2" xfId="120" xr:uid="{00000000-0005-0000-0000-000035000000}"/>
    <cellStyle name="Comma 2" xfId="78" xr:uid="{00000000-0005-0000-0000-000036000000}"/>
    <cellStyle name="Comma 2 2" xfId="81" xr:uid="{00000000-0005-0000-0000-000037000000}"/>
    <cellStyle name="Dollars" xfId="82" xr:uid="{00000000-0005-0000-0000-000038000000}"/>
    <cellStyle name="Dollars(0)" xfId="83" xr:uid="{00000000-0005-0000-0000-000039000000}"/>
    <cellStyle name="EntryField" xfId="84" xr:uid="{00000000-0005-0000-0000-00003A000000}"/>
    <cellStyle name="Euro" xfId="85" xr:uid="{00000000-0005-0000-0000-00003B000000}"/>
    <cellStyle name="Explanatory Text" xfId="34" xr:uid="{00000000-0005-0000-0000-00003C000000}"/>
    <cellStyle name="Explanatory Text 2" xfId="121" xr:uid="{00000000-0005-0000-0000-00003D000000}"/>
    <cellStyle name="Good" xfId="35" xr:uid="{00000000-0005-0000-0000-00003E000000}"/>
    <cellStyle name="Good 2" xfId="122" xr:uid="{00000000-0005-0000-0000-00003F000000}"/>
    <cellStyle name="header1" xfId="86" xr:uid="{00000000-0005-0000-0000-000040000000}"/>
    <cellStyle name="header2" xfId="87" xr:uid="{00000000-0005-0000-0000-000041000000}"/>
    <cellStyle name="header3" xfId="88" xr:uid="{00000000-0005-0000-0000-000042000000}"/>
    <cellStyle name="Heading 1" xfId="36" xr:uid="{00000000-0005-0000-0000-000043000000}"/>
    <cellStyle name="Heading 1 2" xfId="123" xr:uid="{00000000-0005-0000-0000-000044000000}"/>
    <cellStyle name="Heading 2" xfId="37" xr:uid="{00000000-0005-0000-0000-000045000000}"/>
    <cellStyle name="Heading 2 2" xfId="124" xr:uid="{00000000-0005-0000-0000-000046000000}"/>
    <cellStyle name="Heading 3" xfId="38" xr:uid="{00000000-0005-0000-0000-000047000000}"/>
    <cellStyle name="Heading 3 2" xfId="125" xr:uid="{00000000-0005-0000-0000-000048000000}"/>
    <cellStyle name="Heading 4" xfId="39" xr:uid="{00000000-0005-0000-0000-000049000000}"/>
    <cellStyle name="Heading 4 2" xfId="126" xr:uid="{00000000-0005-0000-0000-00004A000000}"/>
    <cellStyle name="Input" xfId="40" xr:uid="{00000000-0005-0000-0000-00004B000000}"/>
    <cellStyle name="Input 2" xfId="127" xr:uid="{00000000-0005-0000-0000-00004C000000}"/>
    <cellStyle name="Linked Cell" xfId="41" xr:uid="{00000000-0005-0000-0000-00004D000000}"/>
    <cellStyle name="Linked Cell 2" xfId="128" xr:uid="{00000000-0005-0000-0000-00004E000000}"/>
    <cellStyle name="Neutral" xfId="42" xr:uid="{00000000-0005-0000-0000-00004F000000}"/>
    <cellStyle name="Neutral 2" xfId="129" xr:uid="{00000000-0005-0000-0000-000050000000}"/>
    <cellStyle name="Normal 2" xfId="43" xr:uid="{00000000-0005-0000-0000-000051000000}"/>
    <cellStyle name="Normal 2 2" xfId="79" xr:uid="{00000000-0005-0000-0000-000052000000}"/>
    <cellStyle name="Normal 2 3" xfId="89" xr:uid="{00000000-0005-0000-0000-000053000000}"/>
    <cellStyle name="Normal 3" xfId="44" xr:uid="{00000000-0005-0000-0000-000054000000}"/>
    <cellStyle name="Normal 4" xfId="77" xr:uid="{00000000-0005-0000-0000-000055000000}"/>
    <cellStyle name="Normal 4 2" xfId="90" xr:uid="{00000000-0005-0000-0000-000056000000}"/>
    <cellStyle name="Normal 5" xfId="91" xr:uid="{00000000-0005-0000-0000-000057000000}"/>
    <cellStyle name="Normal 6" xfId="92" xr:uid="{00000000-0005-0000-0000-000058000000}"/>
    <cellStyle name="Normal 7" xfId="93" xr:uid="{00000000-0005-0000-0000-000059000000}"/>
    <cellStyle name="Normal 8" xfId="80" xr:uid="{00000000-0005-0000-0000-00005A000000}"/>
    <cellStyle name="Note" xfId="45" xr:uid="{00000000-0005-0000-0000-00005B000000}"/>
    <cellStyle name="Note 2" xfId="130" xr:uid="{00000000-0005-0000-0000-00005C000000}"/>
    <cellStyle name="Output" xfId="46" xr:uid="{00000000-0005-0000-0000-00005D000000}"/>
    <cellStyle name="Output 2" xfId="131" xr:uid="{00000000-0005-0000-0000-00005E000000}"/>
    <cellStyle name="pmxBorderCellsS" xfId="47" xr:uid="{00000000-0005-0000-0000-00005F000000}"/>
    <cellStyle name="pmxBorderCellsS 2" xfId="48" xr:uid="{00000000-0005-0000-0000-000060000000}"/>
    <cellStyle name="pmxCategoryHeadingB" xfId="49" xr:uid="{00000000-0005-0000-0000-000061000000}"/>
    <cellStyle name="pmxCategoryHeadingB 2" xfId="50" xr:uid="{00000000-0005-0000-0000-000062000000}"/>
    <cellStyle name="pmxCategoryHeadingM" xfId="51" xr:uid="{00000000-0005-0000-0000-000063000000}"/>
    <cellStyle name="pmxCategoryHeadingM 2" xfId="52" xr:uid="{00000000-0005-0000-0000-000064000000}"/>
    <cellStyle name="pmxHeadingB" xfId="53" xr:uid="{00000000-0005-0000-0000-000065000000}"/>
    <cellStyle name="pmxHeadingB 2" xfId="54" xr:uid="{00000000-0005-0000-0000-000066000000}"/>
    <cellStyle name="pmxHeadingL" xfId="55" xr:uid="{00000000-0005-0000-0000-000067000000}"/>
    <cellStyle name="pmxHeadingL 2" xfId="56" xr:uid="{00000000-0005-0000-0000-000068000000}"/>
    <cellStyle name="pmxHeadingM" xfId="57" xr:uid="{00000000-0005-0000-0000-000069000000}"/>
    <cellStyle name="pmxHeadingM 2" xfId="58" xr:uid="{00000000-0005-0000-0000-00006A000000}"/>
    <cellStyle name="pmxHeadingS" xfId="59" xr:uid="{00000000-0005-0000-0000-00006B000000}"/>
    <cellStyle name="pmxHeadingS 2" xfId="60" xr:uid="{00000000-0005-0000-0000-00006C000000}"/>
    <cellStyle name="pmxMinorHeadingB" xfId="61" xr:uid="{00000000-0005-0000-0000-00006D000000}"/>
    <cellStyle name="pmxMinorHeadingS" xfId="62" xr:uid="{00000000-0005-0000-0000-00006E000000}"/>
    <cellStyle name="pmxSubHeadingB" xfId="63" xr:uid="{00000000-0005-0000-0000-00006F000000}"/>
    <cellStyle name="pmxSubHeadingB 2" xfId="64" xr:uid="{00000000-0005-0000-0000-000070000000}"/>
    <cellStyle name="pmxSubHeadingM" xfId="65" xr:uid="{00000000-0005-0000-0000-000071000000}"/>
    <cellStyle name="pmxSubHeadingM 2" xfId="66" xr:uid="{00000000-0005-0000-0000-000072000000}"/>
    <cellStyle name="pmxSubSubHeadingB" xfId="67" xr:uid="{00000000-0005-0000-0000-000073000000}"/>
    <cellStyle name="pmxSubSubHeadingB 2" xfId="68" xr:uid="{00000000-0005-0000-0000-000074000000}"/>
    <cellStyle name="pmxSubSubHeadingM" xfId="69" xr:uid="{00000000-0005-0000-0000-000075000000}"/>
    <cellStyle name="pmxSubSubHeadingM 2" xfId="70" xr:uid="{00000000-0005-0000-0000-000076000000}"/>
    <cellStyle name="pmxSubSubHeadingS" xfId="71" xr:uid="{00000000-0005-0000-0000-000077000000}"/>
    <cellStyle name="pmxSubSubHeadingS 2" xfId="72" xr:uid="{00000000-0005-0000-0000-000078000000}"/>
    <cellStyle name="Title" xfId="73" xr:uid="{00000000-0005-0000-0000-000079000000}"/>
    <cellStyle name="Title 2" xfId="132" xr:uid="{00000000-0005-0000-0000-00007A000000}"/>
    <cellStyle name="Total" xfId="74" xr:uid="{00000000-0005-0000-0000-00007B000000}"/>
    <cellStyle name="Total 2" xfId="133" xr:uid="{00000000-0005-0000-0000-00007C000000}"/>
    <cellStyle name="Warning Text" xfId="75" xr:uid="{00000000-0005-0000-0000-00007D000000}"/>
    <cellStyle name="Warning Text 2" xfId="134" xr:uid="{00000000-0005-0000-0000-00007E000000}"/>
    <cellStyle name="표준" xfId="0" builtinId="0"/>
    <cellStyle name="표준 2" xfId="22" xr:uid="{00000000-0005-0000-0000-000080000000}"/>
    <cellStyle name="표준 3" xfId="23" xr:uid="{00000000-0005-0000-0000-000081000000}"/>
    <cellStyle name="표준 4" xfId="24" xr:uid="{00000000-0005-0000-0000-000082000000}"/>
    <cellStyle name="표준 5" xfId="3" xr:uid="{00000000-0005-0000-0000-000083000000}"/>
    <cellStyle name="표준 6" xfId="76" xr:uid="{00000000-0005-0000-0000-000084000000}"/>
    <cellStyle name="표준_FCC" xfId="2" xr:uid="{00000000-0005-0000-0000-000085000000}"/>
    <cellStyle name="표준_MSDS" xfId="1" xr:uid="{00000000-0005-0000-0000-000086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0</xdr:row>
          <xdr:rowOff>66675</xdr:rowOff>
        </xdr:from>
        <xdr:to>
          <xdr:col>3</xdr:col>
          <xdr:colOff>361950</xdr:colOff>
          <xdr:row>2</xdr:row>
          <xdr:rowOff>85725</xdr:rowOff>
        </xdr:to>
        <xdr:sp macro="" textlink="">
          <xdr:nvSpPr>
            <xdr:cNvPr id="5124" name="Object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742950</xdr:colOff>
          <xdr:row>40</xdr:row>
          <xdr:rowOff>200025</xdr:rowOff>
        </xdr:from>
        <xdr:to>
          <xdr:col>6</xdr:col>
          <xdr:colOff>19050</xdr:colOff>
          <xdr:row>42</xdr:row>
          <xdr:rowOff>57150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95250</xdr:colOff>
      <xdr:row>2</xdr:row>
      <xdr:rowOff>180975</xdr:rowOff>
    </xdr:from>
    <xdr:to>
      <xdr:col>5</xdr:col>
      <xdr:colOff>2238375</xdr:colOff>
      <xdr:row>5</xdr:row>
      <xdr:rowOff>190500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048000" y="590550"/>
          <a:ext cx="60769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ko-KR" sz="1100" b="1" i="1">
              <a:solidFill>
                <a:srgbClr val="0000CC"/>
              </a:solidFill>
            </a:rPr>
            <a:t>PAP</a:t>
          </a:r>
          <a:r>
            <a:rPr lang="en-US" altLang="ko-KR" sz="1100" b="1" i="1" baseline="0">
              <a:solidFill>
                <a:srgbClr val="0000CC"/>
              </a:solidFill>
            </a:rPr>
            <a:t> </a:t>
          </a:r>
          <a:r>
            <a:rPr lang="ko-KR" altLang="en-US" sz="1100" b="1" i="1" baseline="0">
              <a:solidFill>
                <a:srgbClr val="0000CC"/>
              </a:solidFill>
            </a:rPr>
            <a:t>심볼 타입이</a:t>
          </a:r>
          <a:endParaRPr lang="en-US" altLang="ko-KR" sz="1100" b="1" i="1" baseline="0">
            <a:solidFill>
              <a:srgbClr val="0000CC"/>
            </a:solidFill>
          </a:endParaRPr>
        </a:p>
        <a:p>
          <a:r>
            <a:rPr lang="en-US" altLang="ko-KR" sz="1100" b="1" i="1" baseline="0">
              <a:solidFill>
                <a:srgbClr val="0000CC"/>
              </a:solidFill>
            </a:rPr>
            <a:t>Column / Drum / Tank </a:t>
          </a:r>
          <a:r>
            <a:rPr lang="ko-KR" altLang="en-US" sz="1100" b="1" i="1" baseline="0">
              <a:solidFill>
                <a:srgbClr val="0000CC"/>
              </a:solidFill>
            </a:rPr>
            <a:t>인것들을 대상으로</a:t>
          </a:r>
          <a:endParaRPr lang="ko-KR" altLang="en-US" sz="1100" b="1" i="1">
            <a:solidFill>
              <a:srgbClr val="0000CC"/>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403412</xdr:colOff>
      <xdr:row>2</xdr:row>
      <xdr:rowOff>190500</xdr:rowOff>
    </xdr:from>
    <xdr:to>
      <xdr:col>15</xdr:col>
      <xdr:colOff>115421</xdr:colOff>
      <xdr:row>5</xdr:row>
      <xdr:rowOff>189940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339353" y="605118"/>
          <a:ext cx="60769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ko-KR" sz="1100" b="1" i="1">
              <a:solidFill>
                <a:srgbClr val="0000CC"/>
              </a:solidFill>
            </a:rPr>
            <a:t>PAP</a:t>
          </a:r>
          <a:r>
            <a:rPr lang="en-US" altLang="ko-KR" sz="1100" b="1" i="1" baseline="0">
              <a:solidFill>
                <a:srgbClr val="0000CC"/>
              </a:solidFill>
            </a:rPr>
            <a:t> </a:t>
          </a:r>
          <a:r>
            <a:rPr lang="ko-KR" altLang="en-US" sz="1100" b="1" i="1" baseline="0">
              <a:solidFill>
                <a:srgbClr val="0000CC"/>
              </a:solidFill>
            </a:rPr>
            <a:t>심볼 타입이</a:t>
          </a:r>
          <a:endParaRPr lang="en-US" altLang="ko-KR" sz="1100" b="1" i="1" baseline="0">
            <a:solidFill>
              <a:srgbClr val="0000CC"/>
            </a:solidFill>
          </a:endParaRPr>
        </a:p>
        <a:p>
          <a:r>
            <a:rPr lang="en-US" altLang="ko-KR" sz="1100" b="1" i="1" baseline="0">
              <a:solidFill>
                <a:srgbClr val="0000CC"/>
              </a:solidFill>
            </a:rPr>
            <a:t>Compressor </a:t>
          </a:r>
          <a:r>
            <a:rPr lang="ko-KR" altLang="en-US" sz="1100" b="1" i="1" baseline="0">
              <a:solidFill>
                <a:srgbClr val="0000CC"/>
              </a:solidFill>
            </a:rPr>
            <a:t>인것들을 대상으로</a:t>
          </a:r>
          <a:endParaRPr lang="ko-KR" altLang="en-US" sz="1100" b="1" i="1">
            <a:solidFill>
              <a:srgbClr val="0000CC"/>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605118</xdr:colOff>
      <xdr:row>2</xdr:row>
      <xdr:rowOff>179293</xdr:rowOff>
    </xdr:from>
    <xdr:to>
      <xdr:col>15</xdr:col>
      <xdr:colOff>317127</xdr:colOff>
      <xdr:row>5</xdr:row>
      <xdr:rowOff>178733</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541059" y="593911"/>
          <a:ext cx="60769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ko-KR" sz="1100" b="1" i="1">
              <a:solidFill>
                <a:srgbClr val="0000CC"/>
              </a:solidFill>
            </a:rPr>
            <a:t>PAP</a:t>
          </a:r>
          <a:r>
            <a:rPr lang="en-US" altLang="ko-KR" sz="1100" b="1" i="1" baseline="0">
              <a:solidFill>
                <a:srgbClr val="0000CC"/>
              </a:solidFill>
            </a:rPr>
            <a:t> </a:t>
          </a:r>
          <a:r>
            <a:rPr lang="ko-KR" altLang="en-US" sz="1100" b="1" i="1" baseline="0">
              <a:solidFill>
                <a:srgbClr val="0000CC"/>
              </a:solidFill>
            </a:rPr>
            <a:t>심볼 타입이</a:t>
          </a:r>
          <a:endParaRPr lang="en-US" altLang="ko-KR" sz="1100" b="1" i="1" baseline="0">
            <a:solidFill>
              <a:srgbClr val="0000CC"/>
            </a:solidFill>
          </a:endParaRPr>
        </a:p>
        <a:p>
          <a:r>
            <a:rPr lang="en-US" altLang="ko-KR" sz="1100" b="1" i="1" baseline="0">
              <a:solidFill>
                <a:srgbClr val="0000CC"/>
              </a:solidFill>
            </a:rPr>
            <a:t>Filter </a:t>
          </a:r>
          <a:r>
            <a:rPr lang="ko-KR" altLang="en-US" sz="1100" b="1" i="1" baseline="0">
              <a:solidFill>
                <a:srgbClr val="0000CC"/>
              </a:solidFill>
            </a:rPr>
            <a:t>인것들을 대상으로</a:t>
          </a:r>
          <a:endParaRPr lang="ko-KR" altLang="en-US" sz="1100" b="1" i="1">
            <a:solidFill>
              <a:srgbClr val="0000CC"/>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224118</xdr:colOff>
      <xdr:row>3</xdr:row>
      <xdr:rowOff>22412</xdr:rowOff>
    </xdr:from>
    <xdr:to>
      <xdr:col>14</xdr:col>
      <xdr:colOff>619685</xdr:colOff>
      <xdr:row>6</xdr:row>
      <xdr:rowOff>21851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3160059" y="649941"/>
          <a:ext cx="60769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ko-KR" sz="1100" b="1" i="1">
              <a:solidFill>
                <a:srgbClr val="0000CC"/>
              </a:solidFill>
            </a:rPr>
            <a:t>PAP</a:t>
          </a:r>
          <a:r>
            <a:rPr lang="en-US" altLang="ko-KR" sz="1100" b="1" i="1" baseline="0">
              <a:solidFill>
                <a:srgbClr val="0000CC"/>
              </a:solidFill>
            </a:rPr>
            <a:t> </a:t>
          </a:r>
          <a:r>
            <a:rPr lang="ko-KR" altLang="en-US" sz="1100" b="1" i="1" baseline="0">
              <a:solidFill>
                <a:srgbClr val="0000CC"/>
              </a:solidFill>
            </a:rPr>
            <a:t>심볼 타입이</a:t>
          </a:r>
          <a:endParaRPr lang="en-US" altLang="ko-KR" sz="1100" b="1" i="1" baseline="0">
            <a:solidFill>
              <a:srgbClr val="0000CC"/>
            </a:solidFill>
          </a:endParaRPr>
        </a:p>
        <a:p>
          <a:r>
            <a:rPr lang="en-US" altLang="ko-KR" sz="1100" b="1" i="1" baseline="0">
              <a:solidFill>
                <a:srgbClr val="0000CC"/>
              </a:solidFill>
            </a:rPr>
            <a:t>Miscellaneous </a:t>
          </a:r>
          <a:r>
            <a:rPr lang="ko-KR" altLang="en-US" sz="1100" b="1" i="1" baseline="0">
              <a:solidFill>
                <a:srgbClr val="0000CC"/>
              </a:solidFill>
            </a:rPr>
            <a:t>인것들을 대상으로</a:t>
          </a:r>
          <a:endParaRPr lang="ko-KR" altLang="en-US" sz="1100" b="1" i="1">
            <a:solidFill>
              <a:srgbClr val="0000CC"/>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134471</xdr:colOff>
      <xdr:row>2</xdr:row>
      <xdr:rowOff>168088</xdr:rowOff>
    </xdr:from>
    <xdr:to>
      <xdr:col>14</xdr:col>
      <xdr:colOff>530038</xdr:colOff>
      <xdr:row>5</xdr:row>
      <xdr:rowOff>167528</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3070412" y="582706"/>
          <a:ext cx="60769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ko-KR" sz="1100" b="1" i="1">
              <a:solidFill>
                <a:srgbClr val="0000CC"/>
              </a:solidFill>
            </a:rPr>
            <a:t>PAP</a:t>
          </a:r>
          <a:r>
            <a:rPr lang="en-US" altLang="ko-KR" sz="1100" b="1" i="1" baseline="0">
              <a:solidFill>
                <a:srgbClr val="0000CC"/>
              </a:solidFill>
            </a:rPr>
            <a:t> </a:t>
          </a:r>
          <a:r>
            <a:rPr lang="ko-KR" altLang="en-US" sz="1100" b="1" i="1" baseline="0">
              <a:solidFill>
                <a:srgbClr val="0000CC"/>
              </a:solidFill>
            </a:rPr>
            <a:t>심볼 타입이</a:t>
          </a:r>
          <a:endParaRPr lang="en-US" altLang="ko-KR" sz="1100" b="1" i="1" baseline="0">
            <a:solidFill>
              <a:srgbClr val="0000CC"/>
            </a:solidFill>
          </a:endParaRPr>
        </a:p>
        <a:p>
          <a:r>
            <a:rPr lang="en-US" altLang="ko-KR" sz="1100" b="1" i="1" baseline="0">
              <a:solidFill>
                <a:srgbClr val="0000CC"/>
              </a:solidFill>
            </a:rPr>
            <a:t>centrifugal / metering / submerged pump</a:t>
          </a:r>
          <a:r>
            <a:rPr lang="ko-KR" altLang="en-US" sz="1100" b="1" i="1" baseline="0">
              <a:solidFill>
                <a:srgbClr val="0000CC"/>
              </a:solidFill>
            </a:rPr>
            <a:t>인것들을 대상으로</a:t>
          </a:r>
          <a:endParaRPr lang="ko-KR" altLang="en-US" sz="1100" b="1" i="1">
            <a:solidFill>
              <a:srgbClr val="0000CC"/>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142875</xdr:colOff>
      <xdr:row>2</xdr:row>
      <xdr:rowOff>0</xdr:rowOff>
    </xdr:from>
    <xdr:to>
      <xdr:col>14</xdr:col>
      <xdr:colOff>523875</xdr:colOff>
      <xdr:row>5</xdr:row>
      <xdr:rowOff>9525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3086100" y="409575"/>
          <a:ext cx="60769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ko-KR" sz="1100" b="1" i="1">
              <a:solidFill>
                <a:srgbClr val="0000CC"/>
              </a:solidFill>
            </a:rPr>
            <a:t>PAP</a:t>
          </a:r>
          <a:r>
            <a:rPr lang="en-US" altLang="ko-KR" sz="1100" b="1" i="1" baseline="0">
              <a:solidFill>
                <a:srgbClr val="0000CC"/>
              </a:solidFill>
            </a:rPr>
            <a:t> </a:t>
          </a:r>
          <a:r>
            <a:rPr lang="ko-KR" altLang="en-US" sz="1100" b="1" i="1" baseline="0">
              <a:solidFill>
                <a:srgbClr val="0000CC"/>
              </a:solidFill>
            </a:rPr>
            <a:t>심볼 타입이</a:t>
          </a:r>
          <a:endParaRPr lang="en-US" altLang="ko-KR" sz="1100" b="1" i="1" baseline="0">
            <a:solidFill>
              <a:srgbClr val="0000CC"/>
            </a:solidFill>
          </a:endParaRPr>
        </a:p>
        <a:p>
          <a:r>
            <a:rPr lang="en-US" altLang="ko-KR" sz="1100" b="1" i="1" baseline="0">
              <a:solidFill>
                <a:srgbClr val="0000CC"/>
              </a:solidFill>
            </a:rPr>
            <a:t>air fin cooler / heat exchanger </a:t>
          </a:r>
          <a:r>
            <a:rPr lang="ko-KR" altLang="en-US" sz="1100" b="1" i="1" baseline="0">
              <a:solidFill>
                <a:srgbClr val="0000CC"/>
              </a:solidFill>
            </a:rPr>
            <a:t>인것들을 대상으로</a:t>
          </a:r>
          <a:endParaRPr lang="ko-KR" altLang="en-US" sz="1100" b="1" i="1">
            <a:solidFill>
              <a:srgbClr val="0000CC"/>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134470</xdr:colOff>
      <xdr:row>2</xdr:row>
      <xdr:rowOff>78441</xdr:rowOff>
    </xdr:from>
    <xdr:to>
      <xdr:col>14</xdr:col>
      <xdr:colOff>485214</xdr:colOff>
      <xdr:row>5</xdr:row>
      <xdr:rowOff>77881</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3081617" y="493059"/>
          <a:ext cx="60769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ko-KR" sz="1100" b="1" i="1">
              <a:solidFill>
                <a:srgbClr val="0000CC"/>
              </a:solidFill>
            </a:rPr>
            <a:t>PAP</a:t>
          </a:r>
          <a:r>
            <a:rPr lang="en-US" altLang="ko-KR" sz="1100" b="1" i="1" baseline="0">
              <a:solidFill>
                <a:srgbClr val="0000CC"/>
              </a:solidFill>
            </a:rPr>
            <a:t> </a:t>
          </a:r>
          <a:r>
            <a:rPr lang="ko-KR" altLang="en-US" sz="1100" b="1" i="1" baseline="0">
              <a:solidFill>
                <a:srgbClr val="0000CC"/>
              </a:solidFill>
            </a:rPr>
            <a:t>심볼 타입이</a:t>
          </a:r>
          <a:endParaRPr lang="en-US" altLang="ko-KR" sz="1100" b="1" i="1" baseline="0">
            <a:solidFill>
              <a:srgbClr val="0000CC"/>
            </a:solidFill>
          </a:endParaRPr>
        </a:p>
        <a:p>
          <a:r>
            <a:rPr lang="en-US" altLang="ko-KR" sz="1100" b="1" i="1" baseline="0">
              <a:solidFill>
                <a:srgbClr val="0000CC"/>
              </a:solidFill>
            </a:rPr>
            <a:t>equipment </a:t>
          </a:r>
          <a:r>
            <a:rPr lang="ko-KR" altLang="en-US" sz="1100" b="1" i="1" baseline="0">
              <a:solidFill>
                <a:srgbClr val="0000CC"/>
              </a:solidFill>
            </a:rPr>
            <a:t>중 지금까지 대상아니였던 나머지 것들 모두 </a:t>
          </a:r>
          <a:endParaRPr lang="ko-KR" altLang="en-US" sz="1100" b="1" i="1">
            <a:solidFill>
              <a:srgbClr val="0000CC"/>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ySingle\TEMP\HAZARDOUS%20LIST_SET_SHELL%20OGP_Rev.0_KK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Table 4.4.2"/>
      <sheetName val="표지"/>
      <sheetName val="Source"/>
      <sheetName val="Vessel,Tank"/>
      <sheetName val="Comp"/>
      <sheetName val="Filter"/>
      <sheetName val="Package"/>
      <sheetName val="Pump"/>
      <sheetName val="HeatEx"/>
    </sheetNames>
    <sheetDataSet>
      <sheetData sheetId="0" refreshError="1"/>
      <sheetData sheetId="1">
        <row r="4">
          <cell r="B4" t="str">
            <v>Acetaldehyde</v>
          </cell>
          <cell r="C4" t="str">
            <v>75-07-0</v>
          </cell>
          <cell r="D4" t="str">
            <v>C</v>
          </cell>
          <cell r="E4" t="str">
            <v>I</v>
          </cell>
          <cell r="F4">
            <v>-38</v>
          </cell>
          <cell r="G4">
            <v>175</v>
          </cell>
          <cell r="H4">
            <v>4</v>
          </cell>
          <cell r="I4">
            <v>60</v>
          </cell>
          <cell r="J4">
            <v>1.5</v>
          </cell>
          <cell r="K4">
            <v>874.9</v>
          </cell>
          <cell r="L4" t="str">
            <v>IIA</v>
          </cell>
          <cell r="M4">
            <v>0.37</v>
          </cell>
          <cell r="N4">
            <v>0.98</v>
          </cell>
          <cell r="O4">
            <v>0.92</v>
          </cell>
        </row>
        <row r="5">
          <cell r="B5" t="str">
            <v xml:space="preserve">Acetic Acid </v>
          </cell>
          <cell r="C5" t="str">
            <v>64-19-7</v>
          </cell>
          <cell r="D5" t="str">
            <v>D</v>
          </cell>
          <cell r="E5" t="str">
            <v>II</v>
          </cell>
          <cell r="F5">
            <v>39</v>
          </cell>
          <cell r="G5">
            <v>426</v>
          </cell>
          <cell r="I5">
            <v>19.899999999999999</v>
          </cell>
          <cell r="J5">
            <v>2.1</v>
          </cell>
          <cell r="K5">
            <v>15.6</v>
          </cell>
          <cell r="L5" t="str">
            <v>IIA</v>
          </cell>
          <cell r="N5">
            <v>2.67</v>
          </cell>
          <cell r="O5">
            <v>1.76</v>
          </cell>
        </row>
        <row r="6">
          <cell r="B6" t="str">
            <v>Acetic Acid tert-Butyl Ester</v>
          </cell>
          <cell r="C6" t="str">
            <v>540-88-5</v>
          </cell>
          <cell r="D6" t="str">
            <v>D</v>
          </cell>
          <cell r="E6" t="str">
            <v>II</v>
          </cell>
          <cell r="H6">
            <v>1.7</v>
          </cell>
          <cell r="I6">
            <v>9.8000000000000007</v>
          </cell>
          <cell r="J6">
            <v>4</v>
          </cell>
          <cell r="K6">
            <v>40.6</v>
          </cell>
        </row>
        <row r="7">
          <cell r="B7" t="str">
            <v xml:space="preserve"> Acetic Anhydride</v>
          </cell>
          <cell r="C7" t="str">
            <v>108-24-7</v>
          </cell>
          <cell r="D7" t="str">
            <v>D</v>
          </cell>
          <cell r="E7" t="str">
            <v>II</v>
          </cell>
          <cell r="F7">
            <v>49</v>
          </cell>
          <cell r="G7">
            <v>316</v>
          </cell>
          <cell r="H7">
            <v>2.7</v>
          </cell>
          <cell r="I7">
            <v>10.3</v>
          </cell>
          <cell r="J7">
            <v>3.5</v>
          </cell>
          <cell r="K7">
            <v>4.9000000000000004</v>
          </cell>
          <cell r="L7" t="str">
            <v>IIA</v>
          </cell>
          <cell r="O7">
            <v>1.23</v>
          </cell>
        </row>
        <row r="8">
          <cell r="B8" t="str">
            <v>Acetone</v>
          </cell>
          <cell r="C8" t="str">
            <v>67-64-1</v>
          </cell>
          <cell r="D8" t="str">
            <v>D</v>
          </cell>
          <cell r="E8" t="str">
            <v>I</v>
          </cell>
          <cell r="F8">
            <v>-20</v>
          </cell>
          <cell r="G8">
            <v>465</v>
          </cell>
          <cell r="H8">
            <v>2.5</v>
          </cell>
          <cell r="I8">
            <v>12.8</v>
          </cell>
          <cell r="J8">
            <v>2</v>
          </cell>
          <cell r="K8">
            <v>230.7</v>
          </cell>
          <cell r="L8" t="str">
            <v>IIA</v>
          </cell>
          <cell r="M8">
            <v>1.1499999999999999</v>
          </cell>
          <cell r="N8">
            <v>1</v>
          </cell>
          <cell r="O8">
            <v>1.02</v>
          </cell>
        </row>
        <row r="9">
          <cell r="B9" t="str">
            <v>Acetone Cyanohydrin</v>
          </cell>
          <cell r="C9" t="str">
            <v>75-86-5</v>
          </cell>
          <cell r="D9" t="str">
            <v>D</v>
          </cell>
          <cell r="E9" t="str">
            <v>IIIA</v>
          </cell>
          <cell r="F9">
            <v>74</v>
          </cell>
          <cell r="G9">
            <v>688</v>
          </cell>
          <cell r="H9">
            <v>2.2000000000000002</v>
          </cell>
          <cell r="I9">
            <v>12</v>
          </cell>
          <cell r="J9">
            <v>2.9</v>
          </cell>
          <cell r="K9">
            <v>0.3</v>
          </cell>
        </row>
        <row r="10">
          <cell r="B10" t="str">
            <v>Acetonitrile</v>
          </cell>
          <cell r="C10" t="str">
            <v>75-05-08</v>
          </cell>
          <cell r="D10" t="str">
            <v>D</v>
          </cell>
          <cell r="E10" t="str">
            <v>I</v>
          </cell>
          <cell r="F10">
            <v>6</v>
          </cell>
          <cell r="G10">
            <v>524</v>
          </cell>
          <cell r="H10">
            <v>3</v>
          </cell>
          <cell r="I10">
            <v>16</v>
          </cell>
          <cell r="J10">
            <v>1.4</v>
          </cell>
          <cell r="K10">
            <v>91.1</v>
          </cell>
          <cell r="L10" t="str">
            <v>IIA</v>
          </cell>
          <cell r="M10">
            <v>1.5</v>
          </cell>
        </row>
        <row r="11">
          <cell r="B11" t="str">
            <v>Acetylene</v>
          </cell>
          <cell r="C11" t="str">
            <v>74-86-2</v>
          </cell>
          <cell r="D11" t="str">
            <v>A</v>
          </cell>
          <cell r="E11" t="str">
            <v>GAS</v>
          </cell>
          <cell r="G11">
            <v>305</v>
          </cell>
          <cell r="H11">
            <v>2.5</v>
          </cell>
          <cell r="I11">
            <v>100</v>
          </cell>
          <cell r="J11">
            <v>0.9</v>
          </cell>
          <cell r="K11">
            <v>36600</v>
          </cell>
          <cell r="L11" t="str">
            <v>IIC</v>
          </cell>
          <cell r="M11">
            <v>1.7000000000000001E-2</v>
          </cell>
          <cell r="N11">
            <v>0.28000000000000003</v>
          </cell>
          <cell r="O11">
            <v>0.25</v>
          </cell>
        </row>
        <row r="12">
          <cell r="B12" t="str">
            <v>Acrolein (Inhibited)</v>
          </cell>
          <cell r="C12" t="str">
            <v>107-02-8</v>
          </cell>
          <cell r="D12" t="str">
            <v>B,C</v>
          </cell>
          <cell r="E12" t="str">
            <v>I</v>
          </cell>
          <cell r="G12">
            <v>235</v>
          </cell>
          <cell r="H12">
            <v>2.8</v>
          </cell>
          <cell r="I12">
            <v>31</v>
          </cell>
          <cell r="J12">
            <v>1.9</v>
          </cell>
          <cell r="K12">
            <v>274.10000000000002</v>
          </cell>
          <cell r="L12" t="str">
            <v>IIB</v>
          </cell>
          <cell r="M12">
            <v>0.13</v>
          </cell>
        </row>
        <row r="13">
          <cell r="B13" t="str">
            <v>Acrylic Acid</v>
          </cell>
          <cell r="C13" t="str">
            <v>79-10-07</v>
          </cell>
          <cell r="D13" t="str">
            <v>D</v>
          </cell>
          <cell r="E13" t="str">
            <v>II</v>
          </cell>
          <cell r="F13">
            <v>54</v>
          </cell>
          <cell r="G13">
            <v>438</v>
          </cell>
          <cell r="H13">
            <v>2.4</v>
          </cell>
          <cell r="I13">
            <v>8</v>
          </cell>
          <cell r="J13">
            <v>2.5</v>
          </cell>
          <cell r="K13">
            <v>4.3</v>
          </cell>
          <cell r="L13" t="str">
            <v>IIB</v>
          </cell>
          <cell r="O13">
            <v>0.86</v>
          </cell>
        </row>
        <row r="14">
          <cell r="B14" t="str">
            <v>Acrylonitrile</v>
          </cell>
          <cell r="C14" t="str">
            <v>107-13-1</v>
          </cell>
          <cell r="D14" t="str">
            <v>D</v>
          </cell>
          <cell r="E14" t="str">
            <v>I</v>
          </cell>
          <cell r="F14">
            <v>0</v>
          </cell>
          <cell r="G14">
            <v>481</v>
          </cell>
          <cell r="H14">
            <v>3</v>
          </cell>
          <cell r="I14">
            <v>17</v>
          </cell>
          <cell r="J14">
            <v>1.8</v>
          </cell>
          <cell r="K14">
            <v>108.5</v>
          </cell>
          <cell r="L14" t="str">
            <v>IIB</v>
          </cell>
          <cell r="M14">
            <v>0.16</v>
          </cell>
          <cell r="N14">
            <v>0.78</v>
          </cell>
          <cell r="O14">
            <v>0.87</v>
          </cell>
        </row>
        <row r="15">
          <cell r="B15" t="str">
            <v>Adiponitrile</v>
          </cell>
          <cell r="C15" t="str">
            <v>111-69-3</v>
          </cell>
          <cell r="D15" t="str">
            <v>D</v>
          </cell>
          <cell r="E15" t="str">
            <v>IIIA</v>
          </cell>
          <cell r="F15">
            <v>93</v>
          </cell>
          <cell r="G15">
            <v>550</v>
          </cell>
          <cell r="J15">
            <v>1</v>
          </cell>
          <cell r="K15">
            <v>2E-3</v>
          </cell>
        </row>
        <row r="16">
          <cell r="B16" t="str">
            <v>Allyl Alcohol</v>
          </cell>
          <cell r="C16" t="str">
            <v>107-18-6</v>
          </cell>
          <cell r="D16" t="str">
            <v>C</v>
          </cell>
          <cell r="E16" t="str">
            <v>I</v>
          </cell>
          <cell r="F16">
            <v>22</v>
          </cell>
          <cell r="G16">
            <v>378</v>
          </cell>
          <cell r="H16">
            <v>2.5</v>
          </cell>
          <cell r="I16">
            <v>18</v>
          </cell>
          <cell r="J16">
            <v>2</v>
          </cell>
          <cell r="K16">
            <v>25.4</v>
          </cell>
          <cell r="L16" t="str">
            <v>IIB</v>
          </cell>
          <cell r="O16">
            <v>0.84</v>
          </cell>
        </row>
        <row r="17">
          <cell r="B17" t="str">
            <v>Allyl Chloride</v>
          </cell>
          <cell r="C17" t="str">
            <v>107-05-1</v>
          </cell>
          <cell r="D17" t="str">
            <v>D</v>
          </cell>
          <cell r="E17" t="str">
            <v>I</v>
          </cell>
          <cell r="F17">
            <v>-32</v>
          </cell>
          <cell r="G17">
            <v>485</v>
          </cell>
          <cell r="H17">
            <v>2.9</v>
          </cell>
          <cell r="I17">
            <v>11.1</v>
          </cell>
          <cell r="J17">
            <v>2.6</v>
          </cell>
          <cell r="K17">
            <v>366</v>
          </cell>
          <cell r="L17" t="str">
            <v>IIA</v>
          </cell>
          <cell r="N17">
            <v>1.33</v>
          </cell>
          <cell r="O17">
            <v>1.17</v>
          </cell>
        </row>
        <row r="18">
          <cell r="B18" t="str">
            <v>Allyl Glycidyl Ether</v>
          </cell>
          <cell r="C18" t="str">
            <v>106-92-3</v>
          </cell>
          <cell r="D18" t="str">
            <v>B</v>
          </cell>
          <cell r="E18" t="str">
            <v>II</v>
          </cell>
          <cell r="G18">
            <v>57</v>
          </cell>
          <cell r="J18">
            <v>3.9</v>
          </cell>
        </row>
        <row r="19">
          <cell r="B19" t="str">
            <v>Alpha-Methyl Styrene</v>
          </cell>
          <cell r="C19" t="str">
            <v>98-83-9</v>
          </cell>
          <cell r="D19" t="str">
            <v>D</v>
          </cell>
          <cell r="E19" t="str">
            <v>II</v>
          </cell>
          <cell r="G19">
            <v>574</v>
          </cell>
          <cell r="H19">
            <v>0.8</v>
          </cell>
          <cell r="I19">
            <v>11</v>
          </cell>
          <cell r="J19">
            <v>4.0999999999999996</v>
          </cell>
          <cell r="K19">
            <v>2.7</v>
          </cell>
        </row>
        <row r="20">
          <cell r="B20" t="str">
            <v>n-Amyl Acetate</v>
          </cell>
          <cell r="C20" t="str">
            <v>628-63-7</v>
          </cell>
          <cell r="D20" t="str">
            <v>D</v>
          </cell>
          <cell r="E20" t="str">
            <v>I</v>
          </cell>
          <cell r="F20">
            <v>25</v>
          </cell>
          <cell r="G20">
            <v>360</v>
          </cell>
          <cell r="H20">
            <v>1.1000000000000001</v>
          </cell>
          <cell r="I20">
            <v>7.5</v>
          </cell>
          <cell r="J20">
            <v>4.5</v>
          </cell>
          <cell r="K20">
            <v>4.2</v>
          </cell>
          <cell r="L20" t="str">
            <v>IIA</v>
          </cell>
          <cell r="O20">
            <v>1.02</v>
          </cell>
        </row>
        <row r="21">
          <cell r="B21" t="str">
            <v>sec-Amyl Acetate</v>
          </cell>
          <cell r="C21" t="str">
            <v>626-38-0</v>
          </cell>
          <cell r="D21" t="str">
            <v>D</v>
          </cell>
          <cell r="E21" t="str">
            <v>I</v>
          </cell>
          <cell r="F21">
            <v>23</v>
          </cell>
          <cell r="H21">
            <v>1.1000000000000001</v>
          </cell>
          <cell r="I21">
            <v>7.5</v>
          </cell>
          <cell r="J21">
            <v>4.5</v>
          </cell>
          <cell r="L21" t="str">
            <v>IIA</v>
          </cell>
        </row>
        <row r="22">
          <cell r="B22" t="str">
            <v>Ammonia</v>
          </cell>
          <cell r="C22" t="str">
            <v>7664-41-7</v>
          </cell>
          <cell r="D22" t="str">
            <v>D</v>
          </cell>
          <cell r="E22" t="str">
            <v>GAS</v>
          </cell>
          <cell r="G22">
            <v>651</v>
          </cell>
          <cell r="H22">
            <v>15</v>
          </cell>
          <cell r="I22">
            <v>28</v>
          </cell>
          <cell r="J22">
            <v>0.6</v>
          </cell>
          <cell r="K22">
            <v>7498</v>
          </cell>
          <cell r="L22" t="str">
            <v>IIA</v>
          </cell>
          <cell r="M22">
            <v>680</v>
          </cell>
          <cell r="N22">
            <v>6.85</v>
          </cell>
          <cell r="O22">
            <v>3.17</v>
          </cell>
        </row>
        <row r="23">
          <cell r="B23" t="str">
            <v>Aniline</v>
          </cell>
          <cell r="C23" t="str">
            <v>62-53-3</v>
          </cell>
          <cell r="D23" t="str">
            <v>D</v>
          </cell>
          <cell r="E23" t="str">
            <v>IIIA</v>
          </cell>
          <cell r="F23">
            <v>70</v>
          </cell>
          <cell r="G23">
            <v>615</v>
          </cell>
          <cell r="H23">
            <v>1.2</v>
          </cell>
          <cell r="I23">
            <v>8.3000000000000007</v>
          </cell>
          <cell r="J23">
            <v>3.2</v>
          </cell>
          <cell r="K23">
            <v>0.7</v>
          </cell>
          <cell r="L23" t="str">
            <v>IIA</v>
          </cell>
        </row>
        <row r="24">
          <cell r="B24" t="str">
            <v>Benzene</v>
          </cell>
          <cell r="C24" t="str">
            <v>71-43-2</v>
          </cell>
          <cell r="D24" t="str">
            <v>D</v>
          </cell>
          <cell r="E24" t="str">
            <v>I</v>
          </cell>
          <cell r="F24">
            <v>-11</v>
          </cell>
          <cell r="G24">
            <v>498</v>
          </cell>
          <cell r="H24">
            <v>1.2</v>
          </cell>
          <cell r="I24">
            <v>7.8</v>
          </cell>
          <cell r="J24">
            <v>2.8</v>
          </cell>
          <cell r="K24">
            <v>94.8</v>
          </cell>
          <cell r="L24" t="str">
            <v>IIA</v>
          </cell>
          <cell r="M24">
            <v>0.2</v>
          </cell>
          <cell r="N24">
            <v>1</v>
          </cell>
          <cell r="O24">
            <v>0.99</v>
          </cell>
        </row>
        <row r="25">
          <cell r="B25" t="str">
            <v>Benzyl  Chloride</v>
          </cell>
          <cell r="C25" t="str">
            <v>98-87-3</v>
          </cell>
          <cell r="D25" t="str">
            <v>D</v>
          </cell>
          <cell r="E25" t="str">
            <v>IIIA</v>
          </cell>
          <cell r="G25">
            <v>585</v>
          </cell>
          <cell r="H25">
            <v>1.1000000000000001</v>
          </cell>
          <cell r="J25">
            <v>4.4000000000000004</v>
          </cell>
          <cell r="K25">
            <v>0.5</v>
          </cell>
        </row>
        <row r="26">
          <cell r="B26" t="str">
            <v>Bromopropyne</v>
          </cell>
          <cell r="C26" t="str">
            <v>106-96-7</v>
          </cell>
          <cell r="D26" t="str">
            <v>D</v>
          </cell>
          <cell r="E26" t="str">
            <v>I</v>
          </cell>
          <cell r="F26">
            <v>10</v>
          </cell>
          <cell r="G26">
            <v>324</v>
          </cell>
          <cell r="H26">
            <v>3</v>
          </cell>
        </row>
        <row r="27">
          <cell r="B27" t="str">
            <v>n-Butane</v>
          </cell>
          <cell r="C27" t="str">
            <v>106-97-8</v>
          </cell>
          <cell r="D27" t="str">
            <v>D</v>
          </cell>
          <cell r="E27" t="str">
            <v>GAS</v>
          </cell>
          <cell r="G27">
            <v>288</v>
          </cell>
          <cell r="H27">
            <v>1.9</v>
          </cell>
          <cell r="I27">
            <v>8.5</v>
          </cell>
          <cell r="J27">
            <v>2</v>
          </cell>
          <cell r="L27" t="str">
            <v>IIA</v>
          </cell>
          <cell r="M27">
            <v>0.25</v>
          </cell>
          <cell r="N27">
            <v>0.94</v>
          </cell>
          <cell r="O27">
            <v>1.07</v>
          </cell>
        </row>
        <row r="28">
          <cell r="B28" t="str">
            <v>1,3-Butadiene</v>
          </cell>
          <cell r="C28" t="str">
            <v>106-99-0</v>
          </cell>
          <cell r="D28" t="str">
            <v>B,D</v>
          </cell>
          <cell r="E28" t="str">
            <v>GAS</v>
          </cell>
          <cell r="G28">
            <v>420</v>
          </cell>
          <cell r="H28">
            <v>2</v>
          </cell>
          <cell r="I28">
            <v>11.5</v>
          </cell>
          <cell r="J28">
            <v>1.9</v>
          </cell>
          <cell r="L28" t="str">
            <v>IIB</v>
          </cell>
          <cell r="M28">
            <v>0.13</v>
          </cell>
          <cell r="N28">
            <v>0.76</v>
          </cell>
          <cell r="O28">
            <v>0.79</v>
          </cell>
        </row>
        <row r="29">
          <cell r="B29" t="str">
            <v>1-Butanol</v>
          </cell>
          <cell r="C29" t="str">
            <v>71-36-3</v>
          </cell>
          <cell r="D29" t="str">
            <v>D</v>
          </cell>
          <cell r="E29" t="str">
            <v>I</v>
          </cell>
          <cell r="F29">
            <v>36</v>
          </cell>
          <cell r="G29">
            <v>343</v>
          </cell>
          <cell r="H29">
            <v>1.4</v>
          </cell>
          <cell r="I29">
            <v>11.2</v>
          </cell>
          <cell r="J29">
            <v>2.6</v>
          </cell>
          <cell r="K29">
            <v>7</v>
          </cell>
          <cell r="L29" t="str">
            <v>IIA</v>
          </cell>
          <cell r="O29">
            <v>0.91</v>
          </cell>
        </row>
        <row r="30">
          <cell r="B30" t="str">
            <v>Butyl alcohol (s) (butanol-2)</v>
          </cell>
          <cell r="C30" t="str">
            <v>78-92-2</v>
          </cell>
          <cell r="D30" t="str">
            <v>D</v>
          </cell>
          <cell r="E30" t="str">
            <v>I</v>
          </cell>
          <cell r="F30">
            <v>23.8</v>
          </cell>
          <cell r="G30">
            <v>405</v>
          </cell>
          <cell r="H30">
            <v>1.7</v>
          </cell>
          <cell r="I30">
            <v>9.8000000000000007</v>
          </cell>
          <cell r="J30">
            <v>2.6</v>
          </cell>
          <cell r="L30" t="str">
            <v>IIA</v>
          </cell>
        </row>
        <row r="31">
          <cell r="B31" t="str">
            <v>Butylamine</v>
          </cell>
          <cell r="C31" t="str">
            <v>109-73-9</v>
          </cell>
          <cell r="D31" t="str">
            <v>D</v>
          </cell>
          <cell r="E31" t="str">
            <v>GAS</v>
          </cell>
          <cell r="F31">
            <v>-12</v>
          </cell>
          <cell r="G31">
            <v>312</v>
          </cell>
          <cell r="H31">
            <v>1.7</v>
          </cell>
          <cell r="I31">
            <v>9.8000000000000007</v>
          </cell>
          <cell r="J31">
            <v>2.5</v>
          </cell>
          <cell r="K31">
            <v>92.9</v>
          </cell>
          <cell r="L31" t="str">
            <v>IIA</v>
          </cell>
          <cell r="N31">
            <v>1.1299999999999999</v>
          </cell>
        </row>
        <row r="32">
          <cell r="B32" t="str">
            <v>Butylene</v>
          </cell>
          <cell r="C32" t="str">
            <v>25167-67-3</v>
          </cell>
          <cell r="D32" t="str">
            <v>D</v>
          </cell>
          <cell r="E32" t="str">
            <v>I</v>
          </cell>
          <cell r="G32">
            <v>385</v>
          </cell>
          <cell r="H32">
            <v>1.6</v>
          </cell>
          <cell r="I32">
            <v>10</v>
          </cell>
          <cell r="J32">
            <v>1.9</v>
          </cell>
          <cell r="K32">
            <v>2214.6</v>
          </cell>
          <cell r="L32" t="str">
            <v>IIA</v>
          </cell>
          <cell r="O32">
            <v>0.94</v>
          </cell>
        </row>
        <row r="33">
          <cell r="B33" t="str">
            <v>n-Butyraldehyde</v>
          </cell>
          <cell r="C33" t="str">
            <v>123-72-8</v>
          </cell>
          <cell r="D33" t="str">
            <v>C</v>
          </cell>
          <cell r="E33" t="str">
            <v>I</v>
          </cell>
          <cell r="F33">
            <v>-12</v>
          </cell>
          <cell r="G33">
            <v>218</v>
          </cell>
          <cell r="H33">
            <v>1.9</v>
          </cell>
          <cell r="I33">
            <v>12.5</v>
          </cell>
          <cell r="J33">
            <v>2.5</v>
          </cell>
          <cell r="K33">
            <v>112.2</v>
          </cell>
          <cell r="L33" t="str">
            <v>IIA</v>
          </cell>
          <cell r="O33">
            <v>0.92</v>
          </cell>
        </row>
        <row r="34">
          <cell r="B34" t="str">
            <v>n-Butyl Acetate</v>
          </cell>
          <cell r="C34" t="str">
            <v>123-86-4</v>
          </cell>
          <cell r="D34" t="str">
            <v>D</v>
          </cell>
          <cell r="E34" t="str">
            <v>I</v>
          </cell>
          <cell r="F34">
            <v>22</v>
          </cell>
          <cell r="G34">
            <v>421</v>
          </cell>
          <cell r="H34">
            <v>1.7</v>
          </cell>
          <cell r="I34">
            <v>7.6</v>
          </cell>
          <cell r="J34">
            <v>4</v>
          </cell>
          <cell r="K34">
            <v>11.5</v>
          </cell>
          <cell r="L34" t="str">
            <v>IIA</v>
          </cell>
          <cell r="N34">
            <v>1.08</v>
          </cell>
          <cell r="O34">
            <v>1.04</v>
          </cell>
        </row>
        <row r="35">
          <cell r="B35" t="str">
            <v>sec-Butyl Acetate</v>
          </cell>
          <cell r="C35" t="str">
            <v>105-46-4</v>
          </cell>
          <cell r="D35" t="str">
            <v>D</v>
          </cell>
          <cell r="E35" t="str">
            <v>II</v>
          </cell>
          <cell r="F35">
            <v>-8</v>
          </cell>
          <cell r="H35">
            <v>1.7</v>
          </cell>
          <cell r="I35">
            <v>9.8000000000000007</v>
          </cell>
          <cell r="J35">
            <v>4</v>
          </cell>
          <cell r="K35">
            <v>22.2</v>
          </cell>
        </row>
        <row r="36">
          <cell r="B36" t="str">
            <v>tert-Butyl Acrylate</v>
          </cell>
          <cell r="C36" t="str">
            <v>540-88-5</v>
          </cell>
          <cell r="D36" t="str">
            <v>D</v>
          </cell>
          <cell r="E36" t="str">
            <v>II</v>
          </cell>
          <cell r="H36">
            <v>1.7</v>
          </cell>
          <cell r="I36">
            <v>9.8000000000000007</v>
          </cell>
          <cell r="J36">
            <v>4</v>
          </cell>
          <cell r="K36">
            <v>40.6</v>
          </cell>
        </row>
        <row r="37">
          <cell r="B37" t="str">
            <v>n-Butyl Acrylate (Inhibited)</v>
          </cell>
          <cell r="C37" t="str">
            <v>141-32-2</v>
          </cell>
          <cell r="D37" t="str">
            <v>D</v>
          </cell>
          <cell r="E37" t="str">
            <v>II</v>
          </cell>
          <cell r="F37">
            <v>49</v>
          </cell>
          <cell r="G37">
            <v>293</v>
          </cell>
          <cell r="H37">
            <v>1.7</v>
          </cell>
          <cell r="I37">
            <v>9.9</v>
          </cell>
          <cell r="J37">
            <v>4.4000000000000004</v>
          </cell>
          <cell r="K37">
            <v>5.5</v>
          </cell>
          <cell r="L37" t="str">
            <v>IIB</v>
          </cell>
          <cell r="O37">
            <v>0.88</v>
          </cell>
        </row>
        <row r="38">
          <cell r="B38" t="str">
            <v>n-Butyl  Glycidyl Ether</v>
          </cell>
          <cell r="C38">
            <v>192337</v>
          </cell>
          <cell r="D38" t="str">
            <v>B,C</v>
          </cell>
          <cell r="E38" t="str">
            <v>II</v>
          </cell>
        </row>
        <row r="39">
          <cell r="B39" t="str">
            <v>n-Butyl Formal</v>
          </cell>
          <cell r="C39" t="str">
            <v>110-62-3</v>
          </cell>
          <cell r="D39" t="str">
            <v>C</v>
          </cell>
          <cell r="E39" t="str">
            <v>IIIA</v>
          </cell>
          <cell r="K39">
            <v>34.299999999999997</v>
          </cell>
        </row>
        <row r="40">
          <cell r="B40" t="str">
            <v>Butyl Mercaptan</v>
          </cell>
          <cell r="C40" t="str">
            <v>109-79-5</v>
          </cell>
          <cell r="D40" t="str">
            <v>C</v>
          </cell>
          <cell r="E40" t="str">
            <v>I</v>
          </cell>
          <cell r="F40">
            <v>2</v>
          </cell>
          <cell r="J40">
            <v>3.1</v>
          </cell>
          <cell r="K40">
            <v>46.4</v>
          </cell>
        </row>
        <row r="41">
          <cell r="B41" t="str">
            <v>Butyl-2-Propenoate</v>
          </cell>
          <cell r="C41" t="str">
            <v>141-32-2</v>
          </cell>
          <cell r="D41" t="str">
            <v>D</v>
          </cell>
          <cell r="E41" t="str">
            <v>II</v>
          </cell>
          <cell r="F41">
            <v>49</v>
          </cell>
          <cell r="H41">
            <v>1.7</v>
          </cell>
          <cell r="I41">
            <v>9.9</v>
          </cell>
          <cell r="J41">
            <v>4.4000000000000004</v>
          </cell>
          <cell r="K41">
            <v>5.5</v>
          </cell>
        </row>
        <row r="42">
          <cell r="B42" t="str">
            <v>para tert-Butyl Toluene</v>
          </cell>
          <cell r="C42" t="str">
            <v>98-51-1</v>
          </cell>
          <cell r="D42" t="str">
            <v>D</v>
          </cell>
          <cell r="E42" t="str">
            <v>IIIA</v>
          </cell>
        </row>
        <row r="43">
          <cell r="B43" t="str">
            <v>n-Butyric Acid</v>
          </cell>
          <cell r="C43" t="str">
            <v>107-92-6</v>
          </cell>
          <cell r="D43" t="str">
            <v>D</v>
          </cell>
          <cell r="E43" t="str">
            <v>IIIA</v>
          </cell>
          <cell r="F43">
            <v>72</v>
          </cell>
          <cell r="G43">
            <v>443</v>
          </cell>
          <cell r="H43">
            <v>2</v>
          </cell>
          <cell r="I43">
            <v>10</v>
          </cell>
          <cell r="J43">
            <v>3</v>
          </cell>
          <cell r="K43">
            <v>0.8</v>
          </cell>
        </row>
        <row r="44">
          <cell r="B44" t="str">
            <v>Carbon Disulfide</v>
          </cell>
          <cell r="C44" t="str">
            <v>75-15-0</v>
          </cell>
          <cell r="E44" t="str">
            <v>I</v>
          </cell>
          <cell r="F44">
            <v>-30</v>
          </cell>
          <cell r="G44">
            <v>90</v>
          </cell>
          <cell r="H44">
            <v>1.3</v>
          </cell>
          <cell r="I44">
            <v>50</v>
          </cell>
          <cell r="J44">
            <v>2.6</v>
          </cell>
          <cell r="K44">
            <v>358.8</v>
          </cell>
          <cell r="L44" t="str">
            <v>IIC</v>
          </cell>
          <cell r="M44">
            <v>8.9999999999999993E-3</v>
          </cell>
          <cell r="N44">
            <v>0.39</v>
          </cell>
          <cell r="O44">
            <v>0.2</v>
          </cell>
        </row>
        <row r="45">
          <cell r="B45" t="str">
            <v>Carbon Monoxide</v>
          </cell>
          <cell r="C45" t="str">
            <v>630-08-0</v>
          </cell>
          <cell r="D45" t="str">
            <v>C</v>
          </cell>
          <cell r="E45" t="str">
            <v>GAS</v>
          </cell>
          <cell r="G45">
            <v>609</v>
          </cell>
          <cell r="H45">
            <v>12.5</v>
          </cell>
          <cell r="I45">
            <v>74</v>
          </cell>
          <cell r="J45">
            <v>0.97</v>
          </cell>
          <cell r="L45" t="str">
            <v>IIB</v>
          </cell>
          <cell r="M45">
            <v>0.54</v>
          </cell>
        </row>
        <row r="46">
          <cell r="B46" t="str">
            <v>Chloroacetaldehyde</v>
          </cell>
          <cell r="C46" t="str">
            <v>107-20-0</v>
          </cell>
          <cell r="D46" t="str">
            <v>C</v>
          </cell>
          <cell r="E46" t="str">
            <v>IIIA</v>
          </cell>
          <cell r="F46">
            <v>88</v>
          </cell>
          <cell r="K46">
            <v>63.1</v>
          </cell>
        </row>
        <row r="47">
          <cell r="B47" t="str">
            <v>Chlorobenzene</v>
          </cell>
          <cell r="C47" t="str">
            <v>108-90-7</v>
          </cell>
          <cell r="D47" t="str">
            <v>D</v>
          </cell>
          <cell r="E47" t="str">
            <v>I</v>
          </cell>
          <cell r="F47">
            <v>29</v>
          </cell>
          <cell r="G47">
            <v>593</v>
          </cell>
          <cell r="H47">
            <v>1.3</v>
          </cell>
          <cell r="I47">
            <v>9.6</v>
          </cell>
          <cell r="J47">
            <v>3.9</v>
          </cell>
          <cell r="K47">
            <v>11.9</v>
          </cell>
        </row>
        <row r="48">
          <cell r="B48" t="str">
            <v>1-Chloro-1- Nitropropane</v>
          </cell>
          <cell r="C48" t="str">
            <v>2425-66-3</v>
          </cell>
          <cell r="D48" t="str">
            <v>C</v>
          </cell>
          <cell r="E48" t="str">
            <v>IIIA</v>
          </cell>
        </row>
        <row r="49">
          <cell r="B49" t="str">
            <v>Chloroprene</v>
          </cell>
          <cell r="C49" t="str">
            <v>126-99-8</v>
          </cell>
          <cell r="D49" t="str">
            <v>D</v>
          </cell>
          <cell r="E49" t="str">
            <v>GAS</v>
          </cell>
          <cell r="F49">
            <v>-20</v>
          </cell>
          <cell r="H49">
            <v>4</v>
          </cell>
          <cell r="I49">
            <v>20</v>
          </cell>
          <cell r="J49">
            <v>3</v>
          </cell>
        </row>
        <row r="50">
          <cell r="B50" t="str">
            <v>Cresol</v>
          </cell>
          <cell r="C50" t="str">
            <v>1319-77-3</v>
          </cell>
          <cell r="D50" t="str">
            <v>D</v>
          </cell>
          <cell r="E50" t="str">
            <v>IIIA</v>
          </cell>
          <cell r="F50">
            <v>81</v>
          </cell>
          <cell r="G50">
            <v>559</v>
          </cell>
          <cell r="H50">
            <v>1.1000000000000001</v>
          </cell>
          <cell r="J50">
            <v>3.7</v>
          </cell>
        </row>
        <row r="51">
          <cell r="B51" t="str">
            <v>Crotonaldehyde</v>
          </cell>
          <cell r="C51" t="str">
            <v>4170-30-3</v>
          </cell>
          <cell r="D51" t="str">
            <v>C</v>
          </cell>
          <cell r="E51" t="str">
            <v>I</v>
          </cell>
          <cell r="F51">
            <v>13</v>
          </cell>
          <cell r="G51">
            <v>232</v>
          </cell>
          <cell r="H51">
            <v>2.1</v>
          </cell>
          <cell r="I51">
            <v>15.5</v>
          </cell>
          <cell r="J51">
            <v>2.4</v>
          </cell>
          <cell r="K51">
            <v>33.1</v>
          </cell>
          <cell r="L51" t="str">
            <v>IIB</v>
          </cell>
          <cell r="O51">
            <v>0.81</v>
          </cell>
        </row>
        <row r="52">
          <cell r="B52" t="str">
            <v>Cumene</v>
          </cell>
          <cell r="C52" t="str">
            <v>98-82-8</v>
          </cell>
          <cell r="D52" t="str">
            <v>D</v>
          </cell>
          <cell r="E52" t="str">
            <v>I</v>
          </cell>
          <cell r="F52">
            <v>36</v>
          </cell>
          <cell r="G52">
            <v>424</v>
          </cell>
          <cell r="H52">
            <v>0.9</v>
          </cell>
          <cell r="I52">
            <v>6.5</v>
          </cell>
          <cell r="J52">
            <v>4.0999999999999996</v>
          </cell>
          <cell r="K52">
            <v>4.5999999999999996</v>
          </cell>
          <cell r="L52" t="str">
            <v>IIA</v>
          </cell>
          <cell r="O52">
            <v>1.05</v>
          </cell>
        </row>
        <row r="53">
          <cell r="B53" t="str">
            <v>Cyclohexane</v>
          </cell>
          <cell r="C53" t="str">
            <v>110-82-7</v>
          </cell>
          <cell r="D53" t="str">
            <v>D</v>
          </cell>
          <cell r="E53" t="str">
            <v>I</v>
          </cell>
          <cell r="F53">
            <v>-17</v>
          </cell>
          <cell r="G53">
            <v>245</v>
          </cell>
          <cell r="H53">
            <v>1.3</v>
          </cell>
          <cell r="I53">
            <v>8</v>
          </cell>
          <cell r="J53">
            <v>2.9</v>
          </cell>
          <cell r="K53">
            <v>98.8</v>
          </cell>
          <cell r="L53" t="str">
            <v>IIA</v>
          </cell>
          <cell r="M53">
            <v>0.22</v>
          </cell>
          <cell r="N53">
            <v>1</v>
          </cell>
          <cell r="O53">
            <v>0.94</v>
          </cell>
        </row>
        <row r="54">
          <cell r="B54" t="str">
            <v>Cyclohexanol</v>
          </cell>
          <cell r="C54" t="str">
            <v>108-93-0</v>
          </cell>
          <cell r="D54" t="str">
            <v>D</v>
          </cell>
          <cell r="E54" t="str">
            <v>IIIA</v>
          </cell>
          <cell r="F54">
            <v>68</v>
          </cell>
          <cell r="G54">
            <v>300</v>
          </cell>
          <cell r="J54">
            <v>3.5</v>
          </cell>
          <cell r="K54">
            <v>0.7</v>
          </cell>
          <cell r="L54" t="str">
            <v>IIA</v>
          </cell>
        </row>
        <row r="55">
          <cell r="B55" t="str">
            <v>Cyclohexanone</v>
          </cell>
          <cell r="C55" t="str">
            <v>108-94-1</v>
          </cell>
          <cell r="D55" t="str">
            <v>D</v>
          </cell>
          <cell r="E55" t="str">
            <v>II</v>
          </cell>
          <cell r="F55">
            <v>44</v>
          </cell>
          <cell r="G55">
            <v>420</v>
          </cell>
          <cell r="H55">
            <v>1.1000000000000001</v>
          </cell>
          <cell r="I55">
            <v>9.4</v>
          </cell>
          <cell r="J55">
            <v>3.4</v>
          </cell>
          <cell r="K55">
            <v>4.3</v>
          </cell>
          <cell r="L55" t="str">
            <v>IIA</v>
          </cell>
          <cell r="O55">
            <v>0.98</v>
          </cell>
        </row>
        <row r="56">
          <cell r="B56" t="str">
            <v>Cyclohexene</v>
          </cell>
          <cell r="C56" t="str">
            <v>110-83-8</v>
          </cell>
          <cell r="D56" t="str">
            <v>D</v>
          </cell>
          <cell r="E56" t="str">
            <v>I</v>
          </cell>
          <cell r="F56">
            <v>-6</v>
          </cell>
          <cell r="G56">
            <v>244</v>
          </cell>
          <cell r="H56">
            <v>1.2</v>
          </cell>
          <cell r="J56">
            <v>2.8</v>
          </cell>
          <cell r="K56">
            <v>89.4</v>
          </cell>
          <cell r="L56" t="str">
            <v>IIA</v>
          </cell>
          <cell r="N56">
            <v>0.97</v>
          </cell>
        </row>
        <row r="57">
          <cell r="B57" t="str">
            <v>Cyclopropane</v>
          </cell>
          <cell r="C57" t="str">
            <v>75-19-4</v>
          </cell>
          <cell r="D57" t="str">
            <v>D</v>
          </cell>
          <cell r="E57" t="str">
            <v>I</v>
          </cell>
          <cell r="G57">
            <v>503</v>
          </cell>
          <cell r="H57">
            <v>2.4</v>
          </cell>
          <cell r="I57">
            <v>10.4</v>
          </cell>
          <cell r="J57">
            <v>1.5</v>
          </cell>
          <cell r="K57">
            <v>5430</v>
          </cell>
          <cell r="L57" t="str">
            <v>IIA</v>
          </cell>
          <cell r="M57">
            <v>0.17</v>
          </cell>
          <cell r="N57">
            <v>0.84</v>
          </cell>
          <cell r="O57">
            <v>0.91</v>
          </cell>
        </row>
        <row r="58">
          <cell r="B58" t="str">
            <v>p-Cymene</v>
          </cell>
          <cell r="C58" t="str">
            <v>99-87-6</v>
          </cell>
          <cell r="D58" t="str">
            <v>D</v>
          </cell>
          <cell r="E58" t="str">
            <v>II</v>
          </cell>
          <cell r="F58">
            <v>47</v>
          </cell>
          <cell r="G58">
            <v>436</v>
          </cell>
          <cell r="H58">
            <v>0.7</v>
          </cell>
          <cell r="I58">
            <v>5.6</v>
          </cell>
          <cell r="J58">
            <v>4.5999999999999996</v>
          </cell>
          <cell r="K58">
            <v>1.5</v>
          </cell>
          <cell r="L58" t="str">
            <v>IIA</v>
          </cell>
        </row>
        <row r="59">
          <cell r="B59" t="str">
            <v>Decene</v>
          </cell>
          <cell r="C59" t="str">
            <v>872-05-9</v>
          </cell>
          <cell r="D59" t="str">
            <v>D</v>
          </cell>
          <cell r="E59" t="str">
            <v>II</v>
          </cell>
          <cell r="G59">
            <v>235</v>
          </cell>
          <cell r="J59">
            <v>4.8</v>
          </cell>
          <cell r="K59">
            <v>1.7</v>
          </cell>
        </row>
        <row r="60">
          <cell r="B60" t="str">
            <v>n-Decaldehyde</v>
          </cell>
          <cell r="C60" t="str">
            <v>112-31-2</v>
          </cell>
          <cell r="D60" t="str">
            <v>C</v>
          </cell>
          <cell r="E60" t="str">
            <v>IIIA</v>
          </cell>
          <cell r="K60">
            <v>0.09</v>
          </cell>
        </row>
        <row r="61">
          <cell r="B61" t="str">
            <v>n-Decanol</v>
          </cell>
          <cell r="C61" t="str">
            <v>112-30-1</v>
          </cell>
          <cell r="D61" t="str">
            <v>D</v>
          </cell>
          <cell r="E61" t="str">
            <v>IIIA</v>
          </cell>
          <cell r="F61">
            <v>82</v>
          </cell>
          <cell r="G61">
            <v>288</v>
          </cell>
          <cell r="J61">
            <v>5.3</v>
          </cell>
          <cell r="K61">
            <v>8.0000000000000002E-3</v>
          </cell>
        </row>
        <row r="62">
          <cell r="B62" t="str">
            <v>Decyl Alcohol</v>
          </cell>
          <cell r="C62" t="str">
            <v>112-30-1</v>
          </cell>
          <cell r="D62" t="str">
            <v>D</v>
          </cell>
          <cell r="E62" t="str">
            <v>IIIA</v>
          </cell>
          <cell r="F62">
            <v>82</v>
          </cell>
          <cell r="G62">
            <v>288</v>
          </cell>
          <cell r="J62">
            <v>5.3</v>
          </cell>
          <cell r="K62">
            <v>8.0000000000000002E-3</v>
          </cell>
        </row>
        <row r="63">
          <cell r="B63" t="str">
            <v>Diacetone Alcohol</v>
          </cell>
          <cell r="C63" t="str">
            <v>123-42-2</v>
          </cell>
          <cell r="D63" t="str">
            <v>D</v>
          </cell>
          <cell r="E63" t="str">
            <v>IIIA</v>
          </cell>
          <cell r="F63">
            <v>64</v>
          </cell>
          <cell r="G63">
            <v>603</v>
          </cell>
          <cell r="H63">
            <v>1.8</v>
          </cell>
          <cell r="I63">
            <v>6.9</v>
          </cell>
          <cell r="J63">
            <v>4</v>
          </cell>
          <cell r="K63">
            <v>1.4</v>
          </cell>
        </row>
        <row r="64">
          <cell r="B64" t="str">
            <v>Di-Isobutylene</v>
          </cell>
          <cell r="C64" t="str">
            <v>25167-70-8</v>
          </cell>
          <cell r="D64" t="str">
            <v>D</v>
          </cell>
          <cell r="E64" t="str">
            <v>I</v>
          </cell>
          <cell r="F64">
            <v>2</v>
          </cell>
          <cell r="G64">
            <v>391</v>
          </cell>
          <cell r="H64">
            <v>0.8</v>
          </cell>
          <cell r="I64">
            <v>4.8</v>
          </cell>
          <cell r="J64">
            <v>3.8</v>
          </cell>
          <cell r="M64">
            <v>0.96</v>
          </cell>
        </row>
        <row r="65">
          <cell r="B65" t="str">
            <v>Di-Isobutyl Ketone</v>
          </cell>
          <cell r="C65" t="str">
            <v>108-83-8</v>
          </cell>
          <cell r="D65" t="str">
            <v>D</v>
          </cell>
          <cell r="E65" t="str">
            <v>II</v>
          </cell>
          <cell r="F65">
            <v>60</v>
          </cell>
          <cell r="G65">
            <v>396</v>
          </cell>
          <cell r="H65">
            <v>0.8</v>
          </cell>
          <cell r="I65">
            <v>7.1</v>
          </cell>
          <cell r="J65">
            <v>4.9000000000000004</v>
          </cell>
          <cell r="K65">
            <v>1.7</v>
          </cell>
        </row>
        <row r="66">
          <cell r="B66" t="str">
            <v>o-Dichlorobenzene</v>
          </cell>
          <cell r="C66" t="str">
            <v>955-50-1</v>
          </cell>
          <cell r="D66" t="str">
            <v>D</v>
          </cell>
          <cell r="E66" t="str">
            <v>IIIA</v>
          </cell>
          <cell r="F66">
            <v>66</v>
          </cell>
          <cell r="G66">
            <v>647</v>
          </cell>
          <cell r="H66">
            <v>2.2000000000000002</v>
          </cell>
          <cell r="I66">
            <v>9.1999999999999993</v>
          </cell>
          <cell r="J66">
            <v>5.0999999999999996</v>
          </cell>
          <cell r="L66" t="str">
            <v>IIA</v>
          </cell>
        </row>
        <row r="67">
          <cell r="B67" t="str">
            <v>1,4-Dichloro-2,3 Epoxybutane</v>
          </cell>
          <cell r="C67" t="str">
            <v>3583-47-9</v>
          </cell>
          <cell r="D67" t="str">
            <v>D</v>
          </cell>
          <cell r="E67" t="str">
            <v>I</v>
          </cell>
          <cell r="H67">
            <v>1.9</v>
          </cell>
          <cell r="I67">
            <v>8.5</v>
          </cell>
          <cell r="J67">
            <v>2</v>
          </cell>
          <cell r="L67" t="str">
            <v>IIA</v>
          </cell>
          <cell r="M67">
            <v>0.25</v>
          </cell>
          <cell r="N67">
            <v>0.98</v>
          </cell>
          <cell r="O67">
            <v>1.07</v>
          </cell>
        </row>
        <row r="68">
          <cell r="B68" t="str">
            <v>1,1-Dichloroethane</v>
          </cell>
          <cell r="C68" t="str">
            <v>1300-21-6</v>
          </cell>
          <cell r="D68" t="str">
            <v>D</v>
          </cell>
          <cell r="E68" t="str">
            <v>I</v>
          </cell>
          <cell r="G68">
            <v>438</v>
          </cell>
          <cell r="H68">
            <v>6.2</v>
          </cell>
          <cell r="I68">
            <v>16</v>
          </cell>
          <cell r="J68">
            <v>3.4</v>
          </cell>
          <cell r="K68">
            <v>227</v>
          </cell>
          <cell r="L68" t="str">
            <v>IIA</v>
          </cell>
          <cell r="O68">
            <v>1.82</v>
          </cell>
        </row>
        <row r="69">
          <cell r="B69" t="str">
            <v>1,2-Dichloroethylene</v>
          </cell>
          <cell r="C69" t="str">
            <v>156-59-2</v>
          </cell>
          <cell r="D69" t="str">
            <v>D</v>
          </cell>
          <cell r="E69" t="str">
            <v>I</v>
          </cell>
          <cell r="F69">
            <v>97</v>
          </cell>
          <cell r="G69">
            <v>460</v>
          </cell>
          <cell r="H69">
            <v>5.6</v>
          </cell>
          <cell r="I69">
            <v>12.8</v>
          </cell>
          <cell r="J69">
            <v>3.4</v>
          </cell>
          <cell r="K69">
            <v>204</v>
          </cell>
          <cell r="L69" t="str">
            <v>IIA</v>
          </cell>
          <cell r="O69">
            <v>3.91</v>
          </cell>
        </row>
        <row r="70">
          <cell r="B70" t="str">
            <v>1,1-Dichloro-1-Nitroethane</v>
          </cell>
          <cell r="C70" t="str">
            <v>594-72-9</v>
          </cell>
          <cell r="D70" t="str">
            <v>C</v>
          </cell>
          <cell r="E70" t="str">
            <v>IIIA</v>
          </cell>
          <cell r="F70">
            <v>76</v>
          </cell>
          <cell r="J70">
            <v>5</v>
          </cell>
        </row>
        <row r="71">
          <cell r="B71" t="str">
            <v>1,3-Dichloropropene</v>
          </cell>
          <cell r="C71" t="str">
            <v>10061-02-6</v>
          </cell>
          <cell r="D71" t="str">
            <v>D</v>
          </cell>
          <cell r="E71" t="str">
            <v>I</v>
          </cell>
          <cell r="F71">
            <v>35</v>
          </cell>
          <cell r="H71">
            <v>5.3</v>
          </cell>
          <cell r="I71">
            <v>14.5</v>
          </cell>
          <cell r="J71">
            <v>3.8</v>
          </cell>
        </row>
        <row r="72">
          <cell r="B72" t="str">
            <v>Dicyclopentadiene</v>
          </cell>
          <cell r="C72" t="str">
            <v>77-73-6</v>
          </cell>
          <cell r="D72" t="str">
            <v>C</v>
          </cell>
          <cell r="E72" t="str">
            <v>I</v>
          </cell>
          <cell r="F72">
            <v>32</v>
          </cell>
          <cell r="G72">
            <v>503</v>
          </cell>
          <cell r="K72">
            <v>2.8</v>
          </cell>
          <cell r="L72" t="str">
            <v>IIA</v>
          </cell>
          <cell r="O72">
            <v>0.91</v>
          </cell>
        </row>
        <row r="73">
          <cell r="B73" t="str">
            <v>Diethylamine</v>
          </cell>
          <cell r="C73" t="str">
            <v>109-87-9</v>
          </cell>
          <cell r="D73" t="str">
            <v>C</v>
          </cell>
          <cell r="E73" t="str">
            <v>I</v>
          </cell>
          <cell r="F73">
            <v>-28</v>
          </cell>
          <cell r="G73">
            <v>312</v>
          </cell>
          <cell r="H73">
            <v>1.8</v>
          </cell>
          <cell r="I73">
            <v>10.1</v>
          </cell>
          <cell r="J73">
            <v>2.5</v>
          </cell>
          <cell r="L73" t="str">
            <v>IIA</v>
          </cell>
          <cell r="O73">
            <v>1.1499999999999999</v>
          </cell>
        </row>
        <row r="74">
          <cell r="B74" t="str">
            <v>Diethylaminoethanol</v>
          </cell>
          <cell r="C74" t="str">
            <v>100-37-8</v>
          </cell>
          <cell r="D74" t="str">
            <v>C</v>
          </cell>
          <cell r="E74" t="str">
            <v>IIIA</v>
          </cell>
          <cell r="F74">
            <v>60</v>
          </cell>
          <cell r="G74">
            <v>320</v>
          </cell>
          <cell r="J74">
            <v>4</v>
          </cell>
          <cell r="K74">
            <v>1.6</v>
          </cell>
          <cell r="L74" t="str">
            <v>IIA</v>
          </cell>
        </row>
        <row r="75">
          <cell r="B75" t="str">
            <v>Diethyl Benzene</v>
          </cell>
          <cell r="C75" t="str">
            <v>25340-17-4</v>
          </cell>
          <cell r="D75" t="str">
            <v>D</v>
          </cell>
          <cell r="E75" t="str">
            <v>II</v>
          </cell>
          <cell r="F75">
            <v>57</v>
          </cell>
          <cell r="G75">
            <v>395</v>
          </cell>
          <cell r="J75">
            <v>4.5999999999999996</v>
          </cell>
        </row>
        <row r="76">
          <cell r="B76" t="str">
            <v>Diethyl Ether (Ethyl Ether)</v>
          </cell>
          <cell r="C76" t="str">
            <v>60-29-7</v>
          </cell>
          <cell r="D76" t="str">
            <v>C</v>
          </cell>
          <cell r="E76" t="str">
            <v>I</v>
          </cell>
          <cell r="F76">
            <v>-45</v>
          </cell>
          <cell r="G76">
            <v>160</v>
          </cell>
          <cell r="H76">
            <v>1.9</v>
          </cell>
          <cell r="I76">
            <v>36</v>
          </cell>
          <cell r="J76">
            <v>2.6</v>
          </cell>
          <cell r="K76">
            <v>538</v>
          </cell>
          <cell r="L76" t="str">
            <v>IIB</v>
          </cell>
          <cell r="M76">
            <v>0.19</v>
          </cell>
          <cell r="N76">
            <v>0.88</v>
          </cell>
          <cell r="O76">
            <v>0.83</v>
          </cell>
        </row>
        <row r="77">
          <cell r="B77" t="str">
            <v>Diethylene Glycol Monobutyl Ether</v>
          </cell>
          <cell r="C77" t="str">
            <v>112-34-5</v>
          </cell>
          <cell r="D77" t="str">
            <v>C</v>
          </cell>
          <cell r="E77" t="str">
            <v>IIIA</v>
          </cell>
          <cell r="F77">
            <v>78</v>
          </cell>
          <cell r="G77">
            <v>228</v>
          </cell>
          <cell r="H77">
            <v>0.9</v>
          </cell>
          <cell r="I77">
            <v>24.6</v>
          </cell>
          <cell r="J77">
            <v>5.6</v>
          </cell>
          <cell r="K77">
            <v>0.02</v>
          </cell>
        </row>
        <row r="78">
          <cell r="B78" t="str">
            <v>Diethylene Glycol Monomethyl Ether</v>
          </cell>
          <cell r="C78" t="str">
            <v>111-77-3</v>
          </cell>
          <cell r="D78" t="str">
            <v>C</v>
          </cell>
          <cell r="E78" t="str">
            <v>IIIA</v>
          </cell>
          <cell r="F78">
            <v>93</v>
          </cell>
          <cell r="G78">
            <v>241</v>
          </cell>
          <cell r="K78">
            <v>0.2</v>
          </cell>
        </row>
        <row r="79">
          <cell r="B79" t="str">
            <v>n-n-Dimethyl Aniline</v>
          </cell>
          <cell r="C79" t="str">
            <v>121-69-7</v>
          </cell>
          <cell r="D79" t="str">
            <v>C</v>
          </cell>
          <cell r="E79" t="str">
            <v>IIIA</v>
          </cell>
          <cell r="F79">
            <v>63</v>
          </cell>
          <cell r="G79">
            <v>371</v>
          </cell>
          <cell r="H79">
            <v>1</v>
          </cell>
          <cell r="J79">
            <v>4.2</v>
          </cell>
          <cell r="K79">
            <v>0.7</v>
          </cell>
        </row>
        <row r="80">
          <cell r="B80" t="str">
            <v>Dimethyl Formamide</v>
          </cell>
          <cell r="C80" t="str">
            <v>68-12-02</v>
          </cell>
          <cell r="D80" t="str">
            <v>D</v>
          </cell>
          <cell r="E80" t="str">
            <v>II</v>
          </cell>
          <cell r="F80">
            <v>58</v>
          </cell>
          <cell r="G80">
            <v>455</v>
          </cell>
          <cell r="H80">
            <v>2.2000000000000002</v>
          </cell>
          <cell r="I80">
            <v>15.2</v>
          </cell>
          <cell r="J80">
            <v>2.5</v>
          </cell>
          <cell r="K80">
            <v>4.0999999999999996</v>
          </cell>
          <cell r="L80" t="str">
            <v>IIA</v>
          </cell>
          <cell r="O80">
            <v>1.08</v>
          </cell>
        </row>
        <row r="81">
          <cell r="B81" t="str">
            <v>Dimethyl Sulfate</v>
          </cell>
          <cell r="C81" t="str">
            <v>77-78-1</v>
          </cell>
          <cell r="D81" t="str">
            <v>D</v>
          </cell>
          <cell r="E81" t="str">
            <v>IIIA</v>
          </cell>
          <cell r="F81">
            <v>83</v>
          </cell>
          <cell r="G81">
            <v>188</v>
          </cell>
          <cell r="J81">
            <v>4.4000000000000004</v>
          </cell>
          <cell r="K81">
            <v>0.7</v>
          </cell>
        </row>
        <row r="82">
          <cell r="B82" t="str">
            <v>Dimethylamine</v>
          </cell>
          <cell r="C82" t="str">
            <v>124-40-3</v>
          </cell>
          <cell r="D82" t="str">
            <v>C</v>
          </cell>
          <cell r="E82" t="str">
            <v>GAS</v>
          </cell>
          <cell r="G82">
            <v>400</v>
          </cell>
          <cell r="H82">
            <v>2.8</v>
          </cell>
          <cell r="I82">
            <v>14.4</v>
          </cell>
          <cell r="J82">
            <v>1.6</v>
          </cell>
          <cell r="L82" t="str">
            <v>IIA</v>
          </cell>
        </row>
        <row r="83">
          <cell r="B83" t="str">
            <v>2,2-Dimethylbutane</v>
          </cell>
          <cell r="C83" t="str">
            <v>75-83-2</v>
          </cell>
          <cell r="D83" t="str">
            <v>D</v>
          </cell>
          <cell r="E83" t="str">
            <v>I</v>
          </cell>
          <cell r="F83">
            <v>-48</v>
          </cell>
          <cell r="G83">
            <v>405</v>
          </cell>
          <cell r="K83">
            <v>319.3</v>
          </cell>
        </row>
        <row r="84">
          <cell r="B84" t="str">
            <v>2,3-Dimethylbutane</v>
          </cell>
          <cell r="C84" t="str">
            <v>78-29-8</v>
          </cell>
          <cell r="D84" t="str">
            <v>D</v>
          </cell>
          <cell r="E84" t="str">
            <v>I</v>
          </cell>
          <cell r="G84">
            <v>396</v>
          </cell>
        </row>
        <row r="85">
          <cell r="B85" t="str">
            <v>3,3-Dimethylheptane</v>
          </cell>
          <cell r="C85" t="str">
            <v>1071-26-7</v>
          </cell>
          <cell r="D85" t="str">
            <v>D</v>
          </cell>
          <cell r="E85" t="str">
            <v>I</v>
          </cell>
          <cell r="G85">
            <v>325</v>
          </cell>
          <cell r="K85">
            <v>10.8</v>
          </cell>
        </row>
        <row r="86">
          <cell r="B86" t="str">
            <v>2,3-Dimethylhexane</v>
          </cell>
          <cell r="C86" t="str">
            <v>31394-54-4</v>
          </cell>
          <cell r="D86" t="str">
            <v>D</v>
          </cell>
          <cell r="E86" t="str">
            <v>I</v>
          </cell>
          <cell r="G86">
            <v>438</v>
          </cell>
        </row>
        <row r="87">
          <cell r="B87" t="str">
            <v>2,3-Dimethylpentane</v>
          </cell>
          <cell r="C87" t="str">
            <v>107-83-5</v>
          </cell>
          <cell r="D87" t="str">
            <v>D</v>
          </cell>
          <cell r="E87" t="str">
            <v>I</v>
          </cell>
          <cell r="G87">
            <v>335</v>
          </cell>
          <cell r="K87">
            <v>211.7</v>
          </cell>
        </row>
        <row r="88">
          <cell r="B88" t="str">
            <v>Di-N-Propylamine</v>
          </cell>
          <cell r="C88" t="str">
            <v>142-84-7</v>
          </cell>
          <cell r="D88" t="str">
            <v>C</v>
          </cell>
          <cell r="E88" t="str">
            <v>I</v>
          </cell>
          <cell r="F88">
            <v>17</v>
          </cell>
          <cell r="G88">
            <v>299</v>
          </cell>
          <cell r="K88">
            <v>27.1</v>
          </cell>
          <cell r="L88" t="str">
            <v>IIA</v>
          </cell>
          <cell r="O88">
            <v>0.95</v>
          </cell>
        </row>
        <row r="89">
          <cell r="B89" t="str">
            <v>1,4-Dioxane</v>
          </cell>
          <cell r="C89" t="str">
            <v>123-91-1</v>
          </cell>
          <cell r="D89" t="str">
            <v>C</v>
          </cell>
          <cell r="E89" t="str">
            <v>I</v>
          </cell>
          <cell r="F89">
            <v>12</v>
          </cell>
          <cell r="G89">
            <v>180</v>
          </cell>
          <cell r="H89">
            <v>2</v>
          </cell>
          <cell r="I89">
            <v>22</v>
          </cell>
          <cell r="J89">
            <v>3</v>
          </cell>
          <cell r="K89">
            <v>38.200000000000003</v>
          </cell>
          <cell r="L89" t="str">
            <v>IIB</v>
          </cell>
          <cell r="M89">
            <v>0.19</v>
          </cell>
          <cell r="O89">
            <v>0.7</v>
          </cell>
        </row>
        <row r="90">
          <cell r="B90" t="str">
            <v>Dipentene</v>
          </cell>
          <cell r="C90" t="str">
            <v>138-86-3</v>
          </cell>
          <cell r="D90" t="str">
            <v>D</v>
          </cell>
          <cell r="E90" t="str">
            <v>II</v>
          </cell>
          <cell r="F90">
            <v>45</v>
          </cell>
          <cell r="G90">
            <v>237</v>
          </cell>
          <cell r="H90">
            <v>0.7</v>
          </cell>
          <cell r="I90">
            <v>6.1</v>
          </cell>
          <cell r="J90">
            <v>4.7</v>
          </cell>
          <cell r="L90" t="str">
            <v>IIA</v>
          </cell>
          <cell r="O90">
            <v>1.18</v>
          </cell>
        </row>
        <row r="91">
          <cell r="B91" t="str">
            <v>Dipropylene Glycol Methyl Ether</v>
          </cell>
          <cell r="C91" t="str">
            <v>34590-94-8</v>
          </cell>
          <cell r="D91" t="str">
            <v>C</v>
          </cell>
          <cell r="E91" t="str">
            <v>IIIA</v>
          </cell>
          <cell r="F91">
            <v>85</v>
          </cell>
          <cell r="H91">
            <v>1.1000000000000001</v>
          </cell>
          <cell r="I91">
            <v>3</v>
          </cell>
          <cell r="J91">
            <v>5.0999999999999996</v>
          </cell>
          <cell r="K91">
            <v>0.5</v>
          </cell>
        </row>
        <row r="92">
          <cell r="B92" t="str">
            <v>Diisopropylamine</v>
          </cell>
          <cell r="C92" t="str">
            <v>108-18-9</v>
          </cell>
          <cell r="D92" t="str">
            <v>C</v>
          </cell>
          <cell r="E92" t="str">
            <v>GAS</v>
          </cell>
          <cell r="F92" t="str">
            <v>?6</v>
          </cell>
          <cell r="G92">
            <v>316</v>
          </cell>
          <cell r="H92">
            <v>1.1000000000000001</v>
          </cell>
          <cell r="I92">
            <v>7.1</v>
          </cell>
          <cell r="J92">
            <v>3.5</v>
          </cell>
          <cell r="L92" t="str">
            <v>IIA</v>
          </cell>
          <cell r="O92">
            <v>1.02</v>
          </cell>
        </row>
        <row r="93">
          <cell r="B93" t="str">
            <v>Dodecene</v>
          </cell>
          <cell r="C93" t="str">
            <v>6842-15-5</v>
          </cell>
          <cell r="D93" t="str">
            <v>D</v>
          </cell>
          <cell r="E93" t="str">
            <v>IIIA</v>
          </cell>
          <cell r="F93">
            <v>100</v>
          </cell>
          <cell r="G93">
            <v>255</v>
          </cell>
        </row>
        <row r="94">
          <cell r="B94" t="str">
            <v>Epichlorohydrin</v>
          </cell>
          <cell r="C94" t="str">
            <v>3132-64-7</v>
          </cell>
          <cell r="D94" t="str">
            <v>C</v>
          </cell>
          <cell r="E94" t="str">
            <v>I</v>
          </cell>
          <cell r="F94">
            <v>33</v>
          </cell>
          <cell r="G94">
            <v>411</v>
          </cell>
          <cell r="H94">
            <v>3.8</v>
          </cell>
          <cell r="I94">
            <v>21</v>
          </cell>
          <cell r="J94">
            <v>3.2</v>
          </cell>
          <cell r="K94">
            <v>13</v>
          </cell>
        </row>
        <row r="95">
          <cell r="B95" t="str">
            <v>Ethane</v>
          </cell>
          <cell r="C95" t="str">
            <v>74-84-0</v>
          </cell>
          <cell r="D95" t="str">
            <v>D</v>
          </cell>
          <cell r="E95" t="str">
            <v>GAS</v>
          </cell>
          <cell r="F95">
            <v>-29</v>
          </cell>
          <cell r="G95">
            <v>472</v>
          </cell>
          <cell r="H95">
            <v>3</v>
          </cell>
          <cell r="I95">
            <v>12.5</v>
          </cell>
          <cell r="J95">
            <v>1</v>
          </cell>
          <cell r="L95" t="str">
            <v>IIA</v>
          </cell>
          <cell r="M95">
            <v>0.24</v>
          </cell>
          <cell r="N95">
            <v>0.82</v>
          </cell>
          <cell r="O95">
            <v>0.91</v>
          </cell>
        </row>
        <row r="96">
          <cell r="B96" t="str">
            <v>Ethanol</v>
          </cell>
          <cell r="C96" t="str">
            <v>64-17-5</v>
          </cell>
          <cell r="D96" t="str">
            <v>D</v>
          </cell>
          <cell r="E96" t="str">
            <v>I</v>
          </cell>
          <cell r="F96">
            <v>13</v>
          </cell>
          <cell r="G96">
            <v>363</v>
          </cell>
          <cell r="H96">
            <v>3.3</v>
          </cell>
          <cell r="I96">
            <v>19</v>
          </cell>
          <cell r="J96">
            <v>1.6</v>
          </cell>
          <cell r="K96">
            <v>59.5</v>
          </cell>
          <cell r="L96" t="str">
            <v>IIA</v>
          </cell>
          <cell r="N96">
            <v>0.88</v>
          </cell>
          <cell r="O96">
            <v>0.89</v>
          </cell>
        </row>
        <row r="97">
          <cell r="B97" t="str">
            <v>Ethylamine</v>
          </cell>
          <cell r="C97">
            <v>27491</v>
          </cell>
          <cell r="D97" t="str">
            <v>D</v>
          </cell>
          <cell r="E97" t="str">
            <v>I</v>
          </cell>
          <cell r="F97">
            <v>-18</v>
          </cell>
          <cell r="G97">
            <v>385</v>
          </cell>
          <cell r="H97">
            <v>3.5</v>
          </cell>
          <cell r="I97">
            <v>14</v>
          </cell>
          <cell r="J97">
            <v>1.6</v>
          </cell>
          <cell r="K97">
            <v>1048</v>
          </cell>
          <cell r="M97">
            <v>2.4</v>
          </cell>
        </row>
        <row r="98">
          <cell r="B98" t="str">
            <v>Ethylene</v>
          </cell>
          <cell r="C98" t="str">
            <v>74-85-1</v>
          </cell>
          <cell r="D98" t="str">
            <v>C</v>
          </cell>
          <cell r="E98" t="str">
            <v>GAS</v>
          </cell>
          <cell r="G98">
            <v>490</v>
          </cell>
          <cell r="H98">
            <v>2.7</v>
          </cell>
          <cell r="I98">
            <v>36</v>
          </cell>
          <cell r="J98">
            <v>1</v>
          </cell>
          <cell r="L98" t="str">
            <v>IIB</v>
          </cell>
          <cell r="M98">
            <v>7.0000000000000007E-2</v>
          </cell>
          <cell r="N98">
            <v>0.53</v>
          </cell>
          <cell r="O98">
            <v>0.65</v>
          </cell>
        </row>
        <row r="99">
          <cell r="B99" t="str">
            <v>Ethylenediamine</v>
          </cell>
          <cell r="C99" t="str">
            <v>107-15-3</v>
          </cell>
          <cell r="D99" t="str">
            <v>D</v>
          </cell>
          <cell r="E99" t="str">
            <v>I</v>
          </cell>
          <cell r="F99">
            <v>33</v>
          </cell>
          <cell r="G99">
            <v>385</v>
          </cell>
          <cell r="H99">
            <v>2.5</v>
          </cell>
          <cell r="I99">
            <v>12</v>
          </cell>
          <cell r="J99">
            <v>2.1</v>
          </cell>
          <cell r="K99">
            <v>12.5</v>
          </cell>
        </row>
        <row r="100">
          <cell r="B100" t="str">
            <v>Ethylenimine</v>
          </cell>
          <cell r="C100" t="str">
            <v>151-56-4</v>
          </cell>
          <cell r="D100" t="str">
            <v>C</v>
          </cell>
          <cell r="E100" t="str">
            <v>I</v>
          </cell>
          <cell r="F100">
            <v>-11</v>
          </cell>
          <cell r="G100">
            <v>320</v>
          </cell>
          <cell r="H100">
            <v>3.3</v>
          </cell>
          <cell r="I100">
            <v>54.8</v>
          </cell>
          <cell r="J100">
            <v>1.5</v>
          </cell>
          <cell r="K100">
            <v>211</v>
          </cell>
          <cell r="M100">
            <v>0.48</v>
          </cell>
        </row>
        <row r="101">
          <cell r="B101" t="str">
            <v>Ethylene Chlorohydrin</v>
          </cell>
          <cell r="C101" t="str">
            <v>107-07-3</v>
          </cell>
          <cell r="D101" t="str">
            <v>D</v>
          </cell>
          <cell r="E101" t="str">
            <v>IIIA</v>
          </cell>
          <cell r="F101">
            <v>59</v>
          </cell>
          <cell r="G101">
            <v>425</v>
          </cell>
          <cell r="H101">
            <v>4.9000000000000004</v>
          </cell>
          <cell r="I101">
            <v>15.9</v>
          </cell>
          <cell r="J101">
            <v>2.8</v>
          </cell>
          <cell r="K101">
            <v>7.2</v>
          </cell>
        </row>
        <row r="102">
          <cell r="B102" t="str">
            <v>Ethylene Dichloride</v>
          </cell>
          <cell r="C102" t="str">
            <v>107-06-2</v>
          </cell>
          <cell r="D102" t="str">
            <v>D</v>
          </cell>
          <cell r="E102" t="str">
            <v>I</v>
          </cell>
          <cell r="F102">
            <v>13</v>
          </cell>
          <cell r="G102">
            <v>413</v>
          </cell>
          <cell r="H102">
            <v>6.2</v>
          </cell>
          <cell r="I102">
            <v>16</v>
          </cell>
          <cell r="J102">
            <v>3.4</v>
          </cell>
          <cell r="K102">
            <v>79.7</v>
          </cell>
        </row>
        <row r="103">
          <cell r="B103" t="str">
            <v>Ethylene Glycol Monoethyl Ether Acetate</v>
          </cell>
          <cell r="C103" t="str">
            <v>111-15-9</v>
          </cell>
          <cell r="D103" t="str">
            <v>C</v>
          </cell>
          <cell r="E103" t="str">
            <v>II</v>
          </cell>
          <cell r="F103">
            <v>47</v>
          </cell>
          <cell r="G103">
            <v>379</v>
          </cell>
          <cell r="H103">
            <v>1.7</v>
          </cell>
          <cell r="I103">
            <v>4.7</v>
          </cell>
          <cell r="J103">
            <v>2.2999999999999998</v>
          </cell>
          <cell r="L103" t="str">
            <v>IIA</v>
          </cell>
          <cell r="N103">
            <v>0.53</v>
          </cell>
          <cell r="O103">
            <v>0.97</v>
          </cell>
        </row>
        <row r="104">
          <cell r="B104" t="str">
            <v>Ethylene Glycol Monobutyl Ether Acetate</v>
          </cell>
          <cell r="C104" t="str">
            <v>112-07-2</v>
          </cell>
          <cell r="D104" t="str">
            <v>C</v>
          </cell>
          <cell r="E104" t="str">
            <v>IIIA</v>
          </cell>
          <cell r="G104">
            <v>340</v>
          </cell>
          <cell r="H104">
            <v>0.9</v>
          </cell>
          <cell r="I104">
            <v>8.5</v>
          </cell>
          <cell r="K104">
            <v>0.9</v>
          </cell>
        </row>
        <row r="105">
          <cell r="B105" t="str">
            <v>Ethylene Glycol Monobutyl Ether</v>
          </cell>
          <cell r="C105" t="str">
            <v>111-76-2</v>
          </cell>
          <cell r="D105" t="str">
            <v>C</v>
          </cell>
          <cell r="E105" t="str">
            <v>IIIA</v>
          </cell>
          <cell r="G105">
            <v>238</v>
          </cell>
          <cell r="H105">
            <v>1.1000000000000001</v>
          </cell>
          <cell r="I105">
            <v>12.7</v>
          </cell>
          <cell r="J105">
            <v>4.0999999999999996</v>
          </cell>
          <cell r="K105">
            <v>1</v>
          </cell>
        </row>
        <row r="106">
          <cell r="B106" t="str">
            <v>Ethylene Glycol Monoethyl Ether</v>
          </cell>
          <cell r="C106" t="str">
            <v>110-80-5</v>
          </cell>
          <cell r="D106" t="str">
            <v>C</v>
          </cell>
          <cell r="E106" t="str">
            <v>II</v>
          </cell>
          <cell r="G106">
            <v>235</v>
          </cell>
          <cell r="H106">
            <v>1.7</v>
          </cell>
          <cell r="I106">
            <v>15.6</v>
          </cell>
          <cell r="J106">
            <v>3</v>
          </cell>
          <cell r="K106">
            <v>5.4</v>
          </cell>
          <cell r="O106">
            <v>0.84</v>
          </cell>
        </row>
        <row r="107">
          <cell r="B107" t="str">
            <v>Ethylene Glycol Monomethyl Ether</v>
          </cell>
          <cell r="C107" t="str">
            <v>109-86-4</v>
          </cell>
          <cell r="D107" t="str">
            <v>D</v>
          </cell>
          <cell r="E107" t="str">
            <v>II</v>
          </cell>
          <cell r="G107">
            <v>285</v>
          </cell>
          <cell r="H107">
            <v>1.8</v>
          </cell>
          <cell r="I107">
            <v>14</v>
          </cell>
          <cell r="J107">
            <v>2.6</v>
          </cell>
          <cell r="K107">
            <v>9.1999999999999993</v>
          </cell>
          <cell r="O107">
            <v>0.85</v>
          </cell>
        </row>
        <row r="108">
          <cell r="B108" t="str">
            <v>Ethylene Oxide</v>
          </cell>
          <cell r="C108" t="str">
            <v>75-21-8</v>
          </cell>
          <cell r="D108" t="str">
            <v>B,C</v>
          </cell>
          <cell r="E108" t="str">
            <v>I</v>
          </cell>
          <cell r="F108">
            <v>-20</v>
          </cell>
          <cell r="G108">
            <v>429</v>
          </cell>
          <cell r="H108">
            <v>3</v>
          </cell>
          <cell r="I108">
            <v>100</v>
          </cell>
          <cell r="J108">
            <v>1.5</v>
          </cell>
          <cell r="K108">
            <v>1314</v>
          </cell>
          <cell r="L108" t="str">
            <v>IIB</v>
          </cell>
          <cell r="M108">
            <v>6.5000000000000002E-2</v>
          </cell>
          <cell r="N108">
            <v>0.47</v>
          </cell>
          <cell r="O108">
            <v>0.59</v>
          </cell>
        </row>
        <row r="109">
          <cell r="B109" t="str">
            <v>2-Ethylhexaldehyde</v>
          </cell>
          <cell r="C109" t="str">
            <v>123-05-7</v>
          </cell>
          <cell r="D109" t="str">
            <v>C</v>
          </cell>
          <cell r="E109" t="str">
            <v>II</v>
          </cell>
          <cell r="F109">
            <v>52</v>
          </cell>
          <cell r="G109">
            <v>191</v>
          </cell>
          <cell r="H109">
            <v>0.8</v>
          </cell>
          <cell r="I109">
            <v>7.2</v>
          </cell>
          <cell r="J109">
            <v>4.4000000000000004</v>
          </cell>
          <cell r="K109">
            <v>1.9</v>
          </cell>
        </row>
        <row r="110">
          <cell r="B110" t="str">
            <v>2-Ethylhexanol</v>
          </cell>
          <cell r="C110" t="str">
            <v>104-76-7</v>
          </cell>
          <cell r="D110" t="str">
            <v>D</v>
          </cell>
          <cell r="E110" t="str">
            <v>IIIA</v>
          </cell>
          <cell r="F110">
            <v>81</v>
          </cell>
          <cell r="H110">
            <v>0.9</v>
          </cell>
          <cell r="I110">
            <v>9.6999999999999993</v>
          </cell>
          <cell r="J110">
            <v>4.5</v>
          </cell>
          <cell r="K110">
            <v>0.2</v>
          </cell>
        </row>
        <row r="111">
          <cell r="B111" t="str">
            <v>2-Ethylhexyl Acrylate</v>
          </cell>
          <cell r="C111" t="str">
            <v>103-09-3</v>
          </cell>
          <cell r="D111" t="str">
            <v>D</v>
          </cell>
          <cell r="E111" t="str">
            <v>IIIA</v>
          </cell>
          <cell r="F111">
            <v>88</v>
          </cell>
          <cell r="G111">
            <v>252</v>
          </cell>
          <cell r="K111">
            <v>0.3</v>
          </cell>
        </row>
        <row r="112">
          <cell r="B112" t="str">
            <v>Ethyl Acetate</v>
          </cell>
          <cell r="C112" t="str">
            <v>141-78-6</v>
          </cell>
          <cell r="D112" t="str">
            <v>D</v>
          </cell>
          <cell r="E112" t="str">
            <v>I</v>
          </cell>
          <cell r="F112">
            <v>-4</v>
          </cell>
          <cell r="G112">
            <v>427</v>
          </cell>
          <cell r="H112">
            <v>2</v>
          </cell>
          <cell r="I112">
            <v>11.5</v>
          </cell>
          <cell r="J112">
            <v>3</v>
          </cell>
          <cell r="K112">
            <v>93.2</v>
          </cell>
          <cell r="L112" t="str">
            <v>IIA</v>
          </cell>
          <cell r="M112">
            <v>0.46</v>
          </cell>
          <cell r="O112">
            <v>0.99</v>
          </cell>
        </row>
        <row r="113">
          <cell r="B113" t="str">
            <v>Ethyl Acrylate (Inhibited)</v>
          </cell>
          <cell r="C113" t="str">
            <v>140-88-5</v>
          </cell>
          <cell r="D113" t="str">
            <v>D</v>
          </cell>
          <cell r="E113" t="str">
            <v>I</v>
          </cell>
          <cell r="F113">
            <v>9</v>
          </cell>
          <cell r="G113">
            <v>372</v>
          </cell>
          <cell r="H113">
            <v>1.4</v>
          </cell>
          <cell r="I113">
            <v>14</v>
          </cell>
          <cell r="J113">
            <v>3.5</v>
          </cell>
          <cell r="K113">
            <v>37.5</v>
          </cell>
          <cell r="L113" t="str">
            <v>IIA</v>
          </cell>
          <cell r="O113">
            <v>0.86</v>
          </cell>
        </row>
        <row r="114">
          <cell r="B114" t="str">
            <v>Ethyl Alcohol</v>
          </cell>
          <cell r="C114" t="str">
            <v>64-17-5</v>
          </cell>
          <cell r="D114" t="str">
            <v>D</v>
          </cell>
          <cell r="E114" t="str">
            <v>I</v>
          </cell>
          <cell r="F114">
            <v>13</v>
          </cell>
          <cell r="G114">
            <v>363</v>
          </cell>
          <cell r="H114">
            <v>3.3</v>
          </cell>
          <cell r="I114">
            <v>19</v>
          </cell>
          <cell r="J114">
            <v>1.6</v>
          </cell>
          <cell r="K114">
            <v>59.5</v>
          </cell>
          <cell r="L114" t="str">
            <v>IIA</v>
          </cell>
          <cell r="N114">
            <v>0.88</v>
          </cell>
          <cell r="O114">
            <v>0.89</v>
          </cell>
        </row>
        <row r="115">
          <cell r="B115" t="str">
            <v>Ethyl Sec-Amyl Ketone</v>
          </cell>
          <cell r="C115" t="str">
            <v>541-85-5</v>
          </cell>
          <cell r="D115" t="str">
            <v>D</v>
          </cell>
          <cell r="E115" t="str">
            <v>II</v>
          </cell>
          <cell r="F115">
            <v>59</v>
          </cell>
        </row>
        <row r="116">
          <cell r="B116" t="str">
            <v>Ethyl Benzene</v>
          </cell>
          <cell r="C116" t="str">
            <v>100-41-4</v>
          </cell>
          <cell r="D116" t="str">
            <v>D</v>
          </cell>
          <cell r="E116" t="str">
            <v>I</v>
          </cell>
          <cell r="F116">
            <v>15</v>
          </cell>
          <cell r="G116">
            <v>432</v>
          </cell>
          <cell r="H116">
            <v>0.8</v>
          </cell>
          <cell r="I116">
            <v>6.7</v>
          </cell>
          <cell r="J116">
            <v>3.7</v>
          </cell>
          <cell r="K116">
            <v>9.6</v>
          </cell>
        </row>
        <row r="117">
          <cell r="B117" t="str">
            <v>Ethyl Butanol</v>
          </cell>
          <cell r="C117" t="str">
            <v>97-95-0</v>
          </cell>
          <cell r="D117" t="str">
            <v>D</v>
          </cell>
          <cell r="E117" t="str">
            <v>II</v>
          </cell>
          <cell r="F117">
            <v>57</v>
          </cell>
          <cell r="H117">
            <v>1.2</v>
          </cell>
          <cell r="I117">
            <v>7.7</v>
          </cell>
          <cell r="J117">
            <v>3.5</v>
          </cell>
          <cell r="K117">
            <v>1.5</v>
          </cell>
        </row>
        <row r="118">
          <cell r="B118" t="str">
            <v>Ethyl Butyl Ketone</v>
          </cell>
          <cell r="C118" t="str">
            <v>106-35-4</v>
          </cell>
          <cell r="D118" t="str">
            <v>D</v>
          </cell>
          <cell r="E118" t="str">
            <v>II</v>
          </cell>
          <cell r="F118">
            <v>46</v>
          </cell>
          <cell r="J118">
            <v>4</v>
          </cell>
          <cell r="K118">
            <v>3.6</v>
          </cell>
        </row>
        <row r="119">
          <cell r="B119" t="str">
            <v>Ethyl Chloride</v>
          </cell>
          <cell r="C119" t="str">
            <v>75-00-3</v>
          </cell>
          <cell r="D119" t="str">
            <v>D</v>
          </cell>
          <cell r="E119" t="str">
            <v>GAS</v>
          </cell>
          <cell r="F119" t="str">
            <v>?50</v>
          </cell>
          <cell r="G119">
            <v>519</v>
          </cell>
          <cell r="H119">
            <v>3.8</v>
          </cell>
          <cell r="I119">
            <v>15.4</v>
          </cell>
          <cell r="J119">
            <v>2.2000000000000002</v>
          </cell>
        </row>
        <row r="120">
          <cell r="B120" t="str">
            <v>Ethyl Formate</v>
          </cell>
          <cell r="C120" t="str">
            <v>109-94-4</v>
          </cell>
          <cell r="D120" t="str">
            <v>D</v>
          </cell>
          <cell r="E120" t="str">
            <v>GAS</v>
          </cell>
          <cell r="F120" t="str">
            <v>?20</v>
          </cell>
          <cell r="G120">
            <v>455</v>
          </cell>
          <cell r="H120">
            <v>2.8</v>
          </cell>
          <cell r="I120">
            <v>16</v>
          </cell>
          <cell r="J120">
            <v>2.6</v>
          </cell>
          <cell r="K120" t="str">
            <v>IIA</v>
          </cell>
          <cell r="L120">
            <v>0.94</v>
          </cell>
        </row>
        <row r="121">
          <cell r="B121" t="str">
            <v>Ethyl Mercaptan</v>
          </cell>
          <cell r="C121" t="str">
            <v>75-08-01</v>
          </cell>
          <cell r="D121" t="str">
            <v>C</v>
          </cell>
          <cell r="E121" t="str">
            <v>I</v>
          </cell>
          <cell r="F121" t="str">
            <v>?18</v>
          </cell>
          <cell r="G121">
            <v>300</v>
          </cell>
          <cell r="H121">
            <v>2.8</v>
          </cell>
          <cell r="I121">
            <v>18</v>
          </cell>
          <cell r="J121">
            <v>2.1</v>
          </cell>
          <cell r="K121">
            <v>527.4</v>
          </cell>
          <cell r="L121" t="str">
            <v>IIB</v>
          </cell>
          <cell r="M121">
            <v>0.9</v>
          </cell>
          <cell r="N121">
            <v>0.9</v>
          </cell>
        </row>
        <row r="122">
          <cell r="B122" t="str">
            <v>n-Ethyl Morpholine</v>
          </cell>
          <cell r="C122" t="str">
            <v>100-74-3</v>
          </cell>
          <cell r="D122" t="str">
            <v>C</v>
          </cell>
          <cell r="E122" t="str">
            <v>I</v>
          </cell>
          <cell r="F122">
            <v>32</v>
          </cell>
          <cell r="G122">
            <v>4</v>
          </cell>
        </row>
        <row r="123">
          <cell r="B123" t="str">
            <v>2-Ethyl-3-Propyl Acrolein</v>
          </cell>
          <cell r="C123" t="str">
            <v>645-62-5</v>
          </cell>
          <cell r="D123" t="str">
            <v>C</v>
          </cell>
          <cell r="E123" t="str">
            <v>IIIA</v>
          </cell>
          <cell r="F123">
            <v>68</v>
          </cell>
          <cell r="G123">
            <v>4.4000000000000004</v>
          </cell>
        </row>
        <row r="124">
          <cell r="B124" t="str">
            <v>Ethyl Silicate</v>
          </cell>
          <cell r="C124" t="str">
            <v>78-10-04</v>
          </cell>
          <cell r="D124" t="str">
            <v>D</v>
          </cell>
          <cell r="E124" t="str">
            <v>II</v>
          </cell>
          <cell r="F124">
            <v>7.2</v>
          </cell>
        </row>
        <row r="125">
          <cell r="B125" t="str">
            <v>Formaldehyde (Gas)</v>
          </cell>
          <cell r="C125" t="str">
            <v>50-00-0</v>
          </cell>
          <cell r="D125" t="str">
            <v>B</v>
          </cell>
          <cell r="E125" t="str">
            <v>GAS</v>
          </cell>
          <cell r="F125">
            <v>430</v>
          </cell>
          <cell r="G125">
            <v>7</v>
          </cell>
          <cell r="H125">
            <v>73</v>
          </cell>
          <cell r="I125">
            <v>1</v>
          </cell>
          <cell r="J125" t="str">
            <v>IIB</v>
          </cell>
          <cell r="K125">
            <v>0.56999999999999995</v>
          </cell>
        </row>
        <row r="126">
          <cell r="B126" t="str">
            <v>Formic Acid</v>
          </cell>
          <cell r="C126" t="str">
            <v>64-18-6</v>
          </cell>
          <cell r="D126" t="str">
            <v>D</v>
          </cell>
          <cell r="E126" t="str">
            <v>II</v>
          </cell>
          <cell r="F126">
            <v>50</v>
          </cell>
          <cell r="G126">
            <v>434</v>
          </cell>
          <cell r="H126">
            <v>18</v>
          </cell>
          <cell r="I126">
            <v>57</v>
          </cell>
          <cell r="J126">
            <v>1.6</v>
          </cell>
          <cell r="K126">
            <v>42.7</v>
          </cell>
          <cell r="L126" t="str">
            <v>IIA</v>
          </cell>
          <cell r="M126">
            <v>1.86</v>
          </cell>
        </row>
        <row r="127">
          <cell r="B127" t="str">
            <v>Fuel Oil 1</v>
          </cell>
          <cell r="C127" t="str">
            <v>8008-20-6</v>
          </cell>
          <cell r="D127" t="str">
            <v>D</v>
          </cell>
          <cell r="E127" t="str">
            <v>II or IIIA</v>
          </cell>
          <cell r="F127" t="str">
            <v>38~72k</v>
          </cell>
          <cell r="G127">
            <v>210</v>
          </cell>
          <cell r="H127">
            <v>0.7</v>
          </cell>
          <cell r="I127">
            <v>5</v>
          </cell>
        </row>
        <row r="128">
          <cell r="B128" t="str">
            <v>Fuel Oil 2</v>
          </cell>
          <cell r="E128" t="str">
            <v>II or IIIA</v>
          </cell>
          <cell r="F128" t="str">
            <v>52~96k</v>
          </cell>
          <cell r="G128">
            <v>257</v>
          </cell>
        </row>
        <row r="129">
          <cell r="B129" t="str">
            <v>Fuel Oil 6</v>
          </cell>
          <cell r="E129" t="str">
            <v>IIIA or IIIB</v>
          </cell>
          <cell r="F129" t="str">
            <v>66~132k</v>
          </cell>
        </row>
        <row r="130">
          <cell r="B130" t="str">
            <v>Furfural</v>
          </cell>
          <cell r="C130" t="str">
            <v>98-01-01</v>
          </cell>
          <cell r="D130" t="str">
            <v>C</v>
          </cell>
          <cell r="E130" t="str">
            <v>IIIA</v>
          </cell>
          <cell r="F130">
            <v>60</v>
          </cell>
          <cell r="G130">
            <v>316</v>
          </cell>
          <cell r="H130">
            <v>2.1</v>
          </cell>
          <cell r="I130">
            <v>19.3</v>
          </cell>
          <cell r="J130">
            <v>3.3</v>
          </cell>
          <cell r="K130">
            <v>2.2999999999999998</v>
          </cell>
          <cell r="O130">
            <v>0.94</v>
          </cell>
        </row>
        <row r="131">
          <cell r="B131" t="str">
            <v>Furfuryl Alcohol</v>
          </cell>
          <cell r="C131" t="str">
            <v>98-00-0</v>
          </cell>
          <cell r="D131" t="str">
            <v>C</v>
          </cell>
          <cell r="E131" t="str">
            <v>IIIA</v>
          </cell>
          <cell r="F131">
            <v>75</v>
          </cell>
          <cell r="G131">
            <v>490</v>
          </cell>
          <cell r="H131">
            <v>1.8</v>
          </cell>
          <cell r="I131">
            <v>16.3</v>
          </cell>
          <cell r="J131">
            <v>3.4</v>
          </cell>
          <cell r="K131">
            <v>0.6</v>
          </cell>
        </row>
        <row r="132">
          <cell r="B132" t="str">
            <v>Gasoline</v>
          </cell>
          <cell r="C132" t="str">
            <v>8006-61-9</v>
          </cell>
          <cell r="D132" t="str">
            <v>D</v>
          </cell>
          <cell r="E132" t="str">
            <v>I</v>
          </cell>
          <cell r="F132">
            <v>-46</v>
          </cell>
          <cell r="G132">
            <v>280</v>
          </cell>
          <cell r="H132">
            <v>1.4</v>
          </cell>
          <cell r="I132">
            <v>7.6</v>
          </cell>
          <cell r="J132">
            <v>3</v>
          </cell>
        </row>
        <row r="133">
          <cell r="B133" t="str">
            <v>n-Heptane</v>
          </cell>
          <cell r="C133" t="str">
            <v>142-82-5</v>
          </cell>
          <cell r="D133" t="str">
            <v>D</v>
          </cell>
          <cell r="E133" t="str">
            <v>I</v>
          </cell>
          <cell r="F133">
            <v>-4</v>
          </cell>
          <cell r="G133">
            <v>204</v>
          </cell>
          <cell r="H133">
            <v>1</v>
          </cell>
          <cell r="I133">
            <v>6.7</v>
          </cell>
          <cell r="J133">
            <v>3.5</v>
          </cell>
          <cell r="K133">
            <v>45.5</v>
          </cell>
          <cell r="L133" t="str">
            <v>IIA</v>
          </cell>
          <cell r="M133">
            <v>0.24</v>
          </cell>
          <cell r="N133">
            <v>0.88</v>
          </cell>
          <cell r="O133">
            <v>0.91</v>
          </cell>
        </row>
        <row r="134">
          <cell r="B134" t="str">
            <v>n-Heptene</v>
          </cell>
          <cell r="C134" t="str">
            <v>81624-04-6</v>
          </cell>
          <cell r="D134" t="str">
            <v>D</v>
          </cell>
          <cell r="E134" t="str">
            <v>I</v>
          </cell>
          <cell r="F134">
            <v>-1</v>
          </cell>
          <cell r="G134">
            <v>204</v>
          </cell>
          <cell r="K134">
            <v>3.4</v>
          </cell>
          <cell r="O134">
            <v>0.97</v>
          </cell>
        </row>
        <row r="135">
          <cell r="B135" t="str">
            <v>n-Hexane</v>
          </cell>
          <cell r="C135" t="str">
            <v>110-54-3</v>
          </cell>
          <cell r="D135" t="str">
            <v>D</v>
          </cell>
          <cell r="E135" t="str">
            <v>I</v>
          </cell>
          <cell r="F135">
            <v>-23</v>
          </cell>
          <cell r="G135">
            <v>225</v>
          </cell>
          <cell r="H135">
            <v>1.1000000000000001</v>
          </cell>
          <cell r="I135">
            <v>7.5</v>
          </cell>
          <cell r="J135">
            <v>3</v>
          </cell>
          <cell r="K135">
            <v>152</v>
          </cell>
          <cell r="L135" t="str">
            <v>IIA</v>
          </cell>
          <cell r="M135">
            <v>0.24</v>
          </cell>
          <cell r="N135">
            <v>0.88</v>
          </cell>
          <cell r="O135">
            <v>0.93</v>
          </cell>
        </row>
        <row r="136">
          <cell r="B136" t="str">
            <v>Hexanol</v>
          </cell>
          <cell r="C136" t="str">
            <v>111-27-3</v>
          </cell>
          <cell r="D136" t="str">
            <v>D</v>
          </cell>
          <cell r="E136" t="str">
            <v>IIIA</v>
          </cell>
          <cell r="F136">
            <v>63</v>
          </cell>
          <cell r="J136">
            <v>3.5</v>
          </cell>
          <cell r="K136">
            <v>0.8</v>
          </cell>
          <cell r="L136" t="str">
            <v>IIA</v>
          </cell>
          <cell r="O136">
            <v>0.98</v>
          </cell>
        </row>
        <row r="137">
          <cell r="B137" t="str">
            <v>2-Hexanone</v>
          </cell>
          <cell r="C137" t="str">
            <v>591-78-6</v>
          </cell>
          <cell r="D137" t="str">
            <v>D</v>
          </cell>
          <cell r="E137" t="str">
            <v>I</v>
          </cell>
          <cell r="F137">
            <v>35</v>
          </cell>
          <cell r="G137">
            <v>424</v>
          </cell>
          <cell r="H137">
            <v>1.2</v>
          </cell>
          <cell r="I137">
            <v>8</v>
          </cell>
          <cell r="J137">
            <v>3.5</v>
          </cell>
          <cell r="K137">
            <v>10.6</v>
          </cell>
        </row>
        <row r="138">
          <cell r="B138" t="str">
            <v>Hexene</v>
          </cell>
          <cell r="C138" t="str">
            <v>592-41-6</v>
          </cell>
          <cell r="D138" t="str">
            <v>D</v>
          </cell>
          <cell r="E138" t="str">
            <v>I</v>
          </cell>
          <cell r="F138">
            <v>-26</v>
          </cell>
          <cell r="G138">
            <v>245</v>
          </cell>
          <cell r="H138">
            <v>1.2</v>
          </cell>
          <cell r="I138">
            <v>6.9</v>
          </cell>
          <cell r="K138">
            <v>186</v>
          </cell>
        </row>
        <row r="139">
          <cell r="B139" t="str">
            <v>sec-Hexyl Acetate</v>
          </cell>
          <cell r="C139" t="str">
            <v>108-84-9</v>
          </cell>
          <cell r="D139" t="str">
            <v>D</v>
          </cell>
          <cell r="E139" t="str">
            <v>II</v>
          </cell>
          <cell r="F139">
            <v>45</v>
          </cell>
          <cell r="G139">
            <v>5</v>
          </cell>
        </row>
        <row r="140">
          <cell r="B140" t="str">
            <v>Hydrazine</v>
          </cell>
          <cell r="C140" t="str">
            <v>302-01-2</v>
          </cell>
          <cell r="D140" t="str">
            <v>C</v>
          </cell>
          <cell r="E140" t="str">
            <v>II</v>
          </cell>
          <cell r="F140">
            <v>38</v>
          </cell>
          <cell r="G140">
            <v>23</v>
          </cell>
          <cell r="I140">
            <v>98</v>
          </cell>
          <cell r="J140">
            <v>1.1000000000000001</v>
          </cell>
          <cell r="K140">
            <v>14.4</v>
          </cell>
        </row>
        <row r="141">
          <cell r="B141" t="str">
            <v>Hydrogen</v>
          </cell>
          <cell r="C141" t="str">
            <v>1333-74-0</v>
          </cell>
          <cell r="D141" t="str">
            <v>B</v>
          </cell>
          <cell r="E141" t="str">
            <v>GAS</v>
          </cell>
          <cell r="G141">
            <v>500</v>
          </cell>
          <cell r="H141">
            <v>4</v>
          </cell>
          <cell r="I141">
            <v>75</v>
          </cell>
          <cell r="J141">
            <v>0.1</v>
          </cell>
          <cell r="L141" t="str">
            <v>IIC</v>
          </cell>
          <cell r="M141">
            <v>1.9E-2</v>
          </cell>
          <cell r="N141">
            <v>0.25</v>
          </cell>
          <cell r="O141">
            <v>0.28000000000000003</v>
          </cell>
        </row>
        <row r="142">
          <cell r="B142" t="str">
            <v>Hydrogen Cyanide</v>
          </cell>
          <cell r="C142" t="str">
            <v>74-90-8</v>
          </cell>
          <cell r="D142" t="str">
            <v>C</v>
          </cell>
          <cell r="E142" t="str">
            <v>GAS</v>
          </cell>
          <cell r="F142">
            <v>-18</v>
          </cell>
          <cell r="G142">
            <v>538</v>
          </cell>
          <cell r="H142">
            <v>5.6</v>
          </cell>
          <cell r="I142">
            <v>40</v>
          </cell>
          <cell r="J142">
            <v>0.9</v>
          </cell>
          <cell r="L142" t="str">
            <v>IIB</v>
          </cell>
          <cell r="O142">
            <v>0.8</v>
          </cell>
        </row>
        <row r="143">
          <cell r="B143" t="str">
            <v>Hydrogen Selenide</v>
          </cell>
          <cell r="C143">
            <v>2148909</v>
          </cell>
          <cell r="D143" t="str">
            <v>C</v>
          </cell>
          <cell r="E143" t="str">
            <v>I</v>
          </cell>
          <cell r="K143">
            <v>7793</v>
          </cell>
        </row>
        <row r="144">
          <cell r="B144" t="str">
            <v>Hydrogen Sulfide</v>
          </cell>
          <cell r="C144">
            <v>2148878</v>
          </cell>
          <cell r="D144" t="str">
            <v>C</v>
          </cell>
          <cell r="E144" t="str">
            <v>GAS</v>
          </cell>
          <cell r="G144">
            <v>260</v>
          </cell>
          <cell r="H144">
            <v>4</v>
          </cell>
          <cell r="I144">
            <v>44</v>
          </cell>
          <cell r="J144">
            <v>1.2</v>
          </cell>
          <cell r="L144" t="str">
            <v>IIB</v>
          </cell>
          <cell r="M144">
            <v>6.8000000000000005E-2</v>
          </cell>
          <cell r="O144">
            <v>0.9</v>
          </cell>
        </row>
        <row r="145">
          <cell r="B145" t="str">
            <v>Isoamyl Acetate</v>
          </cell>
          <cell r="C145" t="str">
            <v>123-92-2</v>
          </cell>
          <cell r="D145" t="str">
            <v>D</v>
          </cell>
          <cell r="E145" t="str">
            <v>I</v>
          </cell>
          <cell r="F145">
            <v>25</v>
          </cell>
          <cell r="G145">
            <v>360</v>
          </cell>
          <cell r="H145">
            <v>1</v>
          </cell>
          <cell r="I145">
            <v>7.5</v>
          </cell>
          <cell r="J145">
            <v>4.5</v>
          </cell>
          <cell r="K145">
            <v>6.1</v>
          </cell>
        </row>
        <row r="146">
          <cell r="B146" t="str">
            <v>Isoamyl Alcohol</v>
          </cell>
          <cell r="C146" t="str">
            <v>123-51-3</v>
          </cell>
          <cell r="D146" t="str">
            <v>D</v>
          </cell>
          <cell r="E146" t="str">
            <v>II</v>
          </cell>
          <cell r="F146">
            <v>43</v>
          </cell>
          <cell r="G146">
            <v>350</v>
          </cell>
          <cell r="H146">
            <v>1.2</v>
          </cell>
          <cell r="I146">
            <v>9</v>
          </cell>
          <cell r="J146">
            <v>3</v>
          </cell>
          <cell r="K146">
            <v>3.2</v>
          </cell>
          <cell r="L146" t="str">
            <v>IIA</v>
          </cell>
          <cell r="O146">
            <v>1.02</v>
          </cell>
        </row>
        <row r="147">
          <cell r="B147" t="str">
            <v>Isobutane</v>
          </cell>
          <cell r="C147" t="str">
            <v>75-28-5</v>
          </cell>
          <cell r="D147" t="str">
            <v>D</v>
          </cell>
          <cell r="E147" t="str">
            <v>GAS</v>
          </cell>
          <cell r="G147">
            <v>460</v>
          </cell>
          <cell r="H147">
            <v>1.8</v>
          </cell>
          <cell r="I147">
            <v>8.4</v>
          </cell>
          <cell r="J147">
            <v>2</v>
          </cell>
          <cell r="L147" t="str">
            <v>IIA</v>
          </cell>
          <cell r="O147">
            <v>0.95</v>
          </cell>
        </row>
        <row r="148">
          <cell r="B148" t="str">
            <v>Isobutyl Acetate</v>
          </cell>
          <cell r="C148" t="str">
            <v>110-19-0</v>
          </cell>
          <cell r="D148" t="str">
            <v>D</v>
          </cell>
          <cell r="E148" t="str">
            <v>I</v>
          </cell>
          <cell r="F148">
            <v>18</v>
          </cell>
          <cell r="G148">
            <v>421</v>
          </cell>
          <cell r="H148">
            <v>2.4</v>
          </cell>
          <cell r="I148">
            <v>10.5</v>
          </cell>
          <cell r="J148">
            <v>4</v>
          </cell>
          <cell r="K148">
            <v>17.8</v>
          </cell>
        </row>
        <row r="149">
          <cell r="B149" t="str">
            <v>Isobutyl Acrylate</v>
          </cell>
          <cell r="C149" t="str">
            <v>106-63-8</v>
          </cell>
          <cell r="D149" t="str">
            <v>D</v>
          </cell>
          <cell r="E149" t="str">
            <v>I</v>
          </cell>
          <cell r="G149">
            <v>427</v>
          </cell>
          <cell r="J149">
            <v>4.4000000000000004</v>
          </cell>
          <cell r="K149">
            <v>7.1</v>
          </cell>
        </row>
        <row r="150">
          <cell r="B150" t="str">
            <v>Isobutyl Alcohol</v>
          </cell>
          <cell r="C150" t="str">
            <v>78-83-1</v>
          </cell>
          <cell r="D150" t="str">
            <v>D</v>
          </cell>
          <cell r="E150" t="str">
            <v>I</v>
          </cell>
          <cell r="F150">
            <v>-40</v>
          </cell>
          <cell r="G150">
            <v>416</v>
          </cell>
          <cell r="H150">
            <v>1.2</v>
          </cell>
          <cell r="I150">
            <v>10.9</v>
          </cell>
          <cell r="J150">
            <v>2.5</v>
          </cell>
          <cell r="K150">
            <v>10.5</v>
          </cell>
          <cell r="L150" t="str">
            <v>IIA</v>
          </cell>
          <cell r="N150">
            <v>0.92</v>
          </cell>
          <cell r="O150">
            <v>0.98</v>
          </cell>
        </row>
        <row r="151">
          <cell r="B151" t="str">
            <v>Isobutyraldehyde</v>
          </cell>
          <cell r="C151" t="str">
            <v>78-84-2</v>
          </cell>
          <cell r="D151" t="str">
            <v>C</v>
          </cell>
          <cell r="E151" t="str">
            <v>GAS</v>
          </cell>
          <cell r="F151">
            <v>-40</v>
          </cell>
          <cell r="G151">
            <v>196</v>
          </cell>
          <cell r="H151">
            <v>1.6</v>
          </cell>
          <cell r="I151">
            <v>10.6</v>
          </cell>
          <cell r="J151">
            <v>2.5</v>
          </cell>
          <cell r="L151" t="str">
            <v>IIA</v>
          </cell>
          <cell r="O151">
            <v>0.92</v>
          </cell>
        </row>
        <row r="152">
          <cell r="B152" t="str">
            <v>Isodecaldehyde</v>
          </cell>
          <cell r="C152" t="str">
            <v>112-31-2</v>
          </cell>
          <cell r="D152" t="str">
            <v>C</v>
          </cell>
          <cell r="E152" t="str">
            <v>IIIA</v>
          </cell>
          <cell r="J152">
            <v>5.4</v>
          </cell>
          <cell r="K152">
            <v>0.09</v>
          </cell>
        </row>
        <row r="153">
          <cell r="B153" t="str">
            <v>Isohexane</v>
          </cell>
          <cell r="C153" t="str">
            <v>107-83-5</v>
          </cell>
          <cell r="D153" t="str">
            <v>D</v>
          </cell>
          <cell r="G153">
            <v>264</v>
          </cell>
          <cell r="K153">
            <v>211.7</v>
          </cell>
          <cell r="L153" t="str">
            <v>IIA</v>
          </cell>
          <cell r="N153">
            <v>1</v>
          </cell>
        </row>
        <row r="154">
          <cell r="B154" t="str">
            <v>Isopentane</v>
          </cell>
          <cell r="C154" t="str">
            <v>78-78-4</v>
          </cell>
          <cell r="D154" t="str">
            <v>D</v>
          </cell>
          <cell r="G154">
            <v>420</v>
          </cell>
          <cell r="K154">
            <v>688.6</v>
          </cell>
        </row>
        <row r="155">
          <cell r="B155" t="str">
            <v>Isooctyl Aldehyde</v>
          </cell>
          <cell r="C155" t="str">
            <v>123-05-7</v>
          </cell>
          <cell r="D155" t="str">
            <v>C</v>
          </cell>
          <cell r="E155" t="str">
            <v>II</v>
          </cell>
          <cell r="G155">
            <v>197</v>
          </cell>
          <cell r="K155">
            <v>1.9</v>
          </cell>
        </row>
        <row r="156">
          <cell r="B156" t="str">
            <v>Isophorone</v>
          </cell>
          <cell r="C156" t="str">
            <v>78-59-1</v>
          </cell>
          <cell r="D156" t="str">
            <v>D</v>
          </cell>
          <cell r="F156">
            <v>84</v>
          </cell>
          <cell r="G156">
            <v>460</v>
          </cell>
          <cell r="H156">
            <v>0.8</v>
          </cell>
          <cell r="I156">
            <v>3.8</v>
          </cell>
          <cell r="J156">
            <v>4.8</v>
          </cell>
          <cell r="K156">
            <v>0.4</v>
          </cell>
        </row>
        <row r="157">
          <cell r="B157" t="str">
            <v>Isoprene</v>
          </cell>
          <cell r="C157" t="str">
            <v>78-79-5</v>
          </cell>
          <cell r="D157" t="str">
            <v>D</v>
          </cell>
          <cell r="E157" t="str">
            <v>I</v>
          </cell>
          <cell r="F157">
            <v>-54</v>
          </cell>
          <cell r="G157">
            <v>220</v>
          </cell>
          <cell r="H157">
            <v>1.5</v>
          </cell>
          <cell r="I157">
            <v>8.9</v>
          </cell>
          <cell r="J157">
            <v>2.4</v>
          </cell>
          <cell r="K157">
            <v>550.6</v>
          </cell>
        </row>
        <row r="158">
          <cell r="B158" t="str">
            <v>Isopropyl Acetate</v>
          </cell>
          <cell r="C158" t="str">
            <v>108-21-4</v>
          </cell>
          <cell r="D158" t="str">
            <v>D</v>
          </cell>
          <cell r="E158" t="str">
            <v>I</v>
          </cell>
          <cell r="G158">
            <v>460</v>
          </cell>
          <cell r="H158">
            <v>1.8</v>
          </cell>
          <cell r="I158">
            <v>8</v>
          </cell>
          <cell r="J158">
            <v>3.5</v>
          </cell>
          <cell r="K158">
            <v>60.4</v>
          </cell>
        </row>
        <row r="159">
          <cell r="B159" t="str">
            <v>Isopropyl Ether</v>
          </cell>
          <cell r="C159" t="str">
            <v>108-20-3</v>
          </cell>
          <cell r="D159" t="str">
            <v>D</v>
          </cell>
          <cell r="E159" t="str">
            <v>I</v>
          </cell>
          <cell r="F159">
            <v>-28</v>
          </cell>
          <cell r="G159">
            <v>443</v>
          </cell>
          <cell r="H159">
            <v>1.4</v>
          </cell>
          <cell r="I159">
            <v>7.9</v>
          </cell>
          <cell r="J159">
            <v>3.5</v>
          </cell>
          <cell r="K159">
            <v>148.69999999999999</v>
          </cell>
          <cell r="L159" t="str">
            <v>IIA</v>
          </cell>
          <cell r="O159">
            <v>0.94</v>
          </cell>
        </row>
        <row r="160">
          <cell r="B160" t="str">
            <v>Isopropyl Glycidyl Ether</v>
          </cell>
          <cell r="C160" t="str">
            <v>4016-14-2</v>
          </cell>
          <cell r="D160" t="str">
            <v>C</v>
          </cell>
          <cell r="E160" t="str">
            <v>I</v>
          </cell>
        </row>
        <row r="161">
          <cell r="B161" t="str">
            <v>Isopropylamine</v>
          </cell>
          <cell r="C161" t="str">
            <v>75-31-0</v>
          </cell>
          <cell r="D161" t="str">
            <v>D</v>
          </cell>
          <cell r="E161" t="str">
            <v>GAS</v>
          </cell>
          <cell r="F161">
            <v>-26</v>
          </cell>
          <cell r="G161">
            <v>402</v>
          </cell>
          <cell r="H161">
            <v>2.2999999999999998</v>
          </cell>
          <cell r="I161">
            <v>10.4</v>
          </cell>
          <cell r="J161">
            <v>2</v>
          </cell>
          <cell r="M161">
            <v>2</v>
          </cell>
        </row>
        <row r="162">
          <cell r="B162" t="str">
            <v>Kerosene</v>
          </cell>
          <cell r="C162" t="str">
            <v>8008-20-6</v>
          </cell>
          <cell r="D162" t="str">
            <v>D</v>
          </cell>
          <cell r="E162" t="str">
            <v>II</v>
          </cell>
          <cell r="F162">
            <v>72</v>
          </cell>
          <cell r="G162">
            <v>210</v>
          </cell>
          <cell r="H162">
            <v>0.7</v>
          </cell>
          <cell r="I162">
            <v>5</v>
          </cell>
          <cell r="L162" t="str">
            <v>IIA</v>
          </cell>
        </row>
        <row r="163">
          <cell r="B163" t="str">
            <v>Liquefied Petroleum Gas</v>
          </cell>
          <cell r="C163" t="str">
            <v>68476-85-7</v>
          </cell>
          <cell r="D163" t="str">
            <v>D</v>
          </cell>
          <cell r="E163" t="str">
            <v>I</v>
          </cell>
          <cell r="G163">
            <v>405</v>
          </cell>
        </row>
        <row r="164">
          <cell r="B164" t="str">
            <v>Mesityl Oxide</v>
          </cell>
          <cell r="C164" t="str">
            <v>141-97-9</v>
          </cell>
          <cell r="D164" t="str">
            <v>D</v>
          </cell>
          <cell r="E164" t="str">
            <v>I</v>
          </cell>
          <cell r="F164">
            <v>31</v>
          </cell>
          <cell r="G164">
            <v>344</v>
          </cell>
          <cell r="H164">
            <v>1.4</v>
          </cell>
          <cell r="I164">
            <v>7.2</v>
          </cell>
          <cell r="J164">
            <v>3.4</v>
          </cell>
          <cell r="K164">
            <v>47.6</v>
          </cell>
        </row>
        <row r="165">
          <cell r="B165" t="str">
            <v>Methane</v>
          </cell>
          <cell r="C165" t="str">
            <v>74-82-8</v>
          </cell>
          <cell r="D165" t="str">
            <v>D</v>
          </cell>
          <cell r="E165" t="str">
            <v>GAS</v>
          </cell>
          <cell r="G165">
            <v>600</v>
          </cell>
          <cell r="H165">
            <v>5</v>
          </cell>
          <cell r="I165">
            <v>15</v>
          </cell>
          <cell r="J165">
            <v>0.6</v>
          </cell>
          <cell r="L165" t="str">
            <v>IIA</v>
          </cell>
          <cell r="M165">
            <v>0.28000000000000003</v>
          </cell>
          <cell r="N165">
            <v>1</v>
          </cell>
          <cell r="O165">
            <v>1.1200000000000001</v>
          </cell>
        </row>
        <row r="166">
          <cell r="B166" t="str">
            <v>Methanol</v>
          </cell>
          <cell r="C166" t="str">
            <v>67-56-1</v>
          </cell>
          <cell r="D166" t="str">
            <v>D</v>
          </cell>
          <cell r="E166" t="str">
            <v>I</v>
          </cell>
          <cell r="F166">
            <v>12</v>
          </cell>
          <cell r="G166">
            <v>385</v>
          </cell>
          <cell r="H166">
            <v>6</v>
          </cell>
          <cell r="I166">
            <v>36</v>
          </cell>
          <cell r="J166">
            <v>1.1000000000000001</v>
          </cell>
          <cell r="K166">
            <v>126.3</v>
          </cell>
          <cell r="L166" t="str">
            <v>IIA</v>
          </cell>
          <cell r="M166">
            <v>0.14000000000000001</v>
          </cell>
          <cell r="N166">
            <v>0.82</v>
          </cell>
          <cell r="O166">
            <v>0.92</v>
          </cell>
        </row>
        <row r="167">
          <cell r="B167" t="str">
            <v>Methyl Acetate</v>
          </cell>
          <cell r="C167" t="str">
            <v>79-20-9</v>
          </cell>
          <cell r="D167" t="str">
            <v>D</v>
          </cell>
          <cell r="E167" t="str">
            <v>GAS</v>
          </cell>
          <cell r="F167">
            <v>-10</v>
          </cell>
          <cell r="G167">
            <v>454</v>
          </cell>
          <cell r="H167">
            <v>3.1</v>
          </cell>
          <cell r="I167">
            <v>16</v>
          </cell>
          <cell r="J167">
            <v>2.6</v>
          </cell>
          <cell r="L167" t="str">
            <v>IIA</v>
          </cell>
          <cell r="N167">
            <v>1.08</v>
          </cell>
          <cell r="O167">
            <v>0.99</v>
          </cell>
        </row>
        <row r="168">
          <cell r="B168" t="str">
            <v>Methyl Acrylate</v>
          </cell>
          <cell r="C168" t="str">
            <v>96-33-3</v>
          </cell>
          <cell r="D168" t="str">
            <v>D</v>
          </cell>
          <cell r="E168" t="str">
            <v>GAS</v>
          </cell>
          <cell r="F168">
            <v>-3</v>
          </cell>
          <cell r="G168">
            <v>468</v>
          </cell>
          <cell r="H168">
            <v>2.8</v>
          </cell>
          <cell r="I168">
            <v>25</v>
          </cell>
          <cell r="J168">
            <v>3</v>
          </cell>
          <cell r="L168" t="str">
            <v>IIB</v>
          </cell>
          <cell r="N168">
            <v>0.98</v>
          </cell>
          <cell r="O168">
            <v>0.85</v>
          </cell>
        </row>
        <row r="169">
          <cell r="B169" t="str">
            <v>Methyl Alcohol</v>
          </cell>
          <cell r="C169" t="str">
            <v>67-56-1</v>
          </cell>
          <cell r="D169" t="str">
            <v>D</v>
          </cell>
          <cell r="E169" t="str">
            <v>I</v>
          </cell>
          <cell r="G169">
            <v>385</v>
          </cell>
          <cell r="H169">
            <v>6</v>
          </cell>
          <cell r="I169">
            <v>36</v>
          </cell>
          <cell r="J169">
            <v>1.1000000000000001</v>
          </cell>
          <cell r="K169">
            <v>126.3</v>
          </cell>
          <cell r="L169" t="str">
            <v>IIA</v>
          </cell>
          <cell r="O169">
            <v>0.91</v>
          </cell>
        </row>
        <row r="170">
          <cell r="B170" t="str">
            <v>Methyl Amyl Alchol</v>
          </cell>
          <cell r="C170" t="str">
            <v>108-11-2</v>
          </cell>
          <cell r="D170" t="str">
            <v>D</v>
          </cell>
          <cell r="E170" t="str">
            <v>II</v>
          </cell>
          <cell r="F170">
            <v>41</v>
          </cell>
          <cell r="H170">
            <v>1</v>
          </cell>
          <cell r="I170">
            <v>5.5</v>
          </cell>
          <cell r="J170">
            <v>3.5</v>
          </cell>
          <cell r="K170">
            <v>5.3</v>
          </cell>
          <cell r="L170" t="str">
            <v>IIA</v>
          </cell>
          <cell r="O170">
            <v>1.01</v>
          </cell>
        </row>
        <row r="171">
          <cell r="B171" t="str">
            <v>Methyl Chloride</v>
          </cell>
          <cell r="C171" t="str">
            <v>74-87-3</v>
          </cell>
          <cell r="D171" t="str">
            <v>D</v>
          </cell>
          <cell r="E171" t="str">
            <v>GAS</v>
          </cell>
          <cell r="F171">
            <v>-46</v>
          </cell>
          <cell r="G171">
            <v>632</v>
          </cell>
          <cell r="H171">
            <v>8.1</v>
          </cell>
          <cell r="I171">
            <v>17.399999999999999</v>
          </cell>
          <cell r="J171">
            <v>1.7</v>
          </cell>
          <cell r="L171" t="str">
            <v>IIA</v>
          </cell>
          <cell r="O171">
            <v>1</v>
          </cell>
        </row>
        <row r="172">
          <cell r="B172" t="str">
            <v>Methyl Ether</v>
          </cell>
          <cell r="C172" t="str">
            <v>115-10-6</v>
          </cell>
          <cell r="D172" t="str">
            <v>C</v>
          </cell>
          <cell r="E172" t="str">
            <v>GAS</v>
          </cell>
          <cell r="F172">
            <v>-41</v>
          </cell>
          <cell r="G172">
            <v>350</v>
          </cell>
          <cell r="H172">
            <v>3.4</v>
          </cell>
          <cell r="I172">
            <v>27</v>
          </cell>
          <cell r="J172">
            <v>1.6</v>
          </cell>
          <cell r="L172" t="str">
            <v>IIB</v>
          </cell>
          <cell r="N172">
            <v>0.85</v>
          </cell>
          <cell r="O172">
            <v>0.84</v>
          </cell>
        </row>
        <row r="173">
          <cell r="B173" t="str">
            <v>Methyl Ethyl Ketone</v>
          </cell>
          <cell r="C173" t="str">
            <v>78-93-3</v>
          </cell>
          <cell r="D173" t="str">
            <v>D</v>
          </cell>
          <cell r="E173" t="str">
            <v>I</v>
          </cell>
          <cell r="F173">
            <v>-6</v>
          </cell>
          <cell r="G173">
            <v>404</v>
          </cell>
          <cell r="H173">
            <v>1.4</v>
          </cell>
          <cell r="I173">
            <v>11.4</v>
          </cell>
          <cell r="J173">
            <v>2.5</v>
          </cell>
          <cell r="K173">
            <v>92.4</v>
          </cell>
          <cell r="L173" t="str">
            <v>IIB</v>
          </cell>
          <cell r="M173">
            <v>0.53</v>
          </cell>
          <cell r="N173">
            <v>0.92</v>
          </cell>
          <cell r="O173">
            <v>0.84</v>
          </cell>
        </row>
        <row r="174">
          <cell r="B174" t="str">
            <v>Methyl Formal</v>
          </cell>
          <cell r="C174" t="str">
            <v>534-15-6</v>
          </cell>
          <cell r="D174" t="str">
            <v>C</v>
          </cell>
          <cell r="E174" t="str">
            <v>I</v>
          </cell>
          <cell r="F174">
            <v>1</v>
          </cell>
          <cell r="G174">
            <v>238</v>
          </cell>
          <cell r="J174">
            <v>3.1</v>
          </cell>
        </row>
        <row r="175">
          <cell r="B175" t="str">
            <v>Methyl Formate</v>
          </cell>
          <cell r="C175" t="str">
            <v>107-31-3</v>
          </cell>
          <cell r="D175" t="str">
            <v>D</v>
          </cell>
          <cell r="E175" t="str">
            <v>GAS</v>
          </cell>
          <cell r="F175">
            <v>-19</v>
          </cell>
          <cell r="G175">
            <v>449</v>
          </cell>
          <cell r="H175">
            <v>4.5</v>
          </cell>
          <cell r="I175">
            <v>23</v>
          </cell>
          <cell r="J175">
            <v>2.1</v>
          </cell>
          <cell r="L175" t="str">
            <v>IIA</v>
          </cell>
          <cell r="O175">
            <v>0.94</v>
          </cell>
        </row>
        <row r="176">
          <cell r="B176" t="str">
            <v>2-Methylhexane</v>
          </cell>
          <cell r="C176" t="str">
            <v>31394-54-4</v>
          </cell>
          <cell r="D176" t="str">
            <v>D</v>
          </cell>
          <cell r="E176" t="str">
            <v>I</v>
          </cell>
          <cell r="G176">
            <v>280</v>
          </cell>
        </row>
        <row r="177">
          <cell r="B177" t="str">
            <v>Methyl Isobutyl Ketone</v>
          </cell>
          <cell r="C177" t="str">
            <v>108-10-1</v>
          </cell>
          <cell r="D177" t="str">
            <v>D</v>
          </cell>
          <cell r="E177" t="str">
            <v>I</v>
          </cell>
          <cell r="F177">
            <v>13</v>
          </cell>
          <cell r="G177">
            <v>440</v>
          </cell>
          <cell r="H177">
            <v>1.2</v>
          </cell>
          <cell r="I177">
            <v>8</v>
          </cell>
          <cell r="J177">
            <v>3.5</v>
          </cell>
          <cell r="K177">
            <v>11</v>
          </cell>
        </row>
        <row r="178">
          <cell r="B178" t="str">
            <v>Methyl Isocyanate</v>
          </cell>
          <cell r="C178" t="str">
            <v>624-83-9</v>
          </cell>
          <cell r="D178" t="str">
            <v>D</v>
          </cell>
          <cell r="E178" t="str">
            <v>GAS</v>
          </cell>
          <cell r="F178">
            <v>-15</v>
          </cell>
          <cell r="G178">
            <v>534</v>
          </cell>
          <cell r="H178">
            <v>5.3</v>
          </cell>
          <cell r="I178">
            <v>26</v>
          </cell>
          <cell r="J178">
            <v>2</v>
          </cell>
          <cell r="L178" t="str">
            <v>IIA</v>
          </cell>
          <cell r="O178">
            <v>1.21</v>
          </cell>
        </row>
        <row r="179">
          <cell r="B179" t="str">
            <v>Methyl Mercaptan</v>
          </cell>
          <cell r="C179" t="str">
            <v>74-93-1</v>
          </cell>
          <cell r="D179" t="str">
            <v>C</v>
          </cell>
          <cell r="E179" t="str">
            <v>GAS</v>
          </cell>
          <cell r="F179">
            <v>-18</v>
          </cell>
          <cell r="H179">
            <v>3.9</v>
          </cell>
          <cell r="I179">
            <v>21.8</v>
          </cell>
          <cell r="J179">
            <v>1.7</v>
          </cell>
        </row>
        <row r="180">
          <cell r="B180" t="str">
            <v>Methyl Methacrylate</v>
          </cell>
          <cell r="C180" t="str">
            <v>80-62-6</v>
          </cell>
          <cell r="D180" t="str">
            <v>D</v>
          </cell>
          <cell r="E180" t="str">
            <v>I</v>
          </cell>
          <cell r="F180">
            <v>10</v>
          </cell>
          <cell r="G180">
            <v>422</v>
          </cell>
          <cell r="H180">
            <v>1.7</v>
          </cell>
          <cell r="I180">
            <v>8.1999999999999993</v>
          </cell>
          <cell r="J180">
            <v>3.6</v>
          </cell>
          <cell r="K180">
            <v>37.200000000000003</v>
          </cell>
          <cell r="L180" t="str">
            <v>IIA</v>
          </cell>
          <cell r="O180">
            <v>0.95</v>
          </cell>
        </row>
        <row r="181">
          <cell r="B181" t="str">
            <v>Methyl N-Amyl Ketone</v>
          </cell>
          <cell r="C181" t="str">
            <v>110-43-0</v>
          </cell>
          <cell r="D181" t="str">
            <v>D</v>
          </cell>
          <cell r="E181" t="str">
            <v>II</v>
          </cell>
          <cell r="F181">
            <v>49</v>
          </cell>
          <cell r="G181">
            <v>393</v>
          </cell>
          <cell r="H181">
            <v>1.1000000000000001</v>
          </cell>
          <cell r="I181">
            <v>7.9</v>
          </cell>
          <cell r="J181">
            <v>3.9</v>
          </cell>
          <cell r="K181">
            <v>3.8</v>
          </cell>
        </row>
        <row r="182">
          <cell r="B182" t="str">
            <v>Methyl Tertiary Butyl Ether</v>
          </cell>
          <cell r="C182" t="str">
            <v>1634-04-4</v>
          </cell>
          <cell r="D182" t="str">
            <v>D</v>
          </cell>
          <cell r="E182" t="str">
            <v>I</v>
          </cell>
          <cell r="F182">
            <v>-80</v>
          </cell>
          <cell r="G182">
            <v>435</v>
          </cell>
          <cell r="H182">
            <v>1.6</v>
          </cell>
          <cell r="I182">
            <v>8.4</v>
          </cell>
          <cell r="J182">
            <v>0.2</v>
          </cell>
          <cell r="K182">
            <v>250.1</v>
          </cell>
        </row>
        <row r="183">
          <cell r="B183" t="str">
            <v>2-Methyloctane</v>
          </cell>
          <cell r="C183" t="str">
            <v>3221-61-2</v>
          </cell>
          <cell r="G183">
            <v>220</v>
          </cell>
          <cell r="K183">
            <v>6.3</v>
          </cell>
        </row>
        <row r="184">
          <cell r="B184" t="str">
            <v>2-Methylpropane</v>
          </cell>
          <cell r="C184" t="str">
            <v>75-28-5</v>
          </cell>
          <cell r="D184" t="str">
            <v>D</v>
          </cell>
          <cell r="E184" t="str">
            <v>I</v>
          </cell>
          <cell r="F184">
            <v>460</v>
          </cell>
          <cell r="G184">
            <v>2639</v>
          </cell>
        </row>
        <row r="185">
          <cell r="B185" t="str">
            <v>Methyl-1-Propanol</v>
          </cell>
          <cell r="C185" t="str">
            <v>78-83-1</v>
          </cell>
          <cell r="D185" t="str">
            <v>D</v>
          </cell>
          <cell r="E185" t="str">
            <v>I</v>
          </cell>
          <cell r="F185" t="str">
            <v>?40</v>
          </cell>
          <cell r="G185">
            <v>416</v>
          </cell>
          <cell r="H185">
            <v>1.2</v>
          </cell>
          <cell r="I185">
            <v>10.9</v>
          </cell>
          <cell r="J185">
            <v>2.5</v>
          </cell>
          <cell r="K185">
            <v>10.1</v>
          </cell>
          <cell r="L185" t="str">
            <v>IIA</v>
          </cell>
          <cell r="M185">
            <v>0.98</v>
          </cell>
        </row>
        <row r="186">
          <cell r="B186" t="str">
            <v>Methyl-2-Propanol</v>
          </cell>
          <cell r="C186" t="str">
            <v>75-65-0</v>
          </cell>
          <cell r="D186" t="str">
            <v>D</v>
          </cell>
          <cell r="E186" t="str">
            <v>I</v>
          </cell>
          <cell r="F186">
            <v>10</v>
          </cell>
          <cell r="G186">
            <v>360</v>
          </cell>
          <cell r="H186">
            <v>2.4</v>
          </cell>
          <cell r="I186">
            <v>8</v>
          </cell>
          <cell r="J186">
            <v>2.6</v>
          </cell>
          <cell r="K186">
            <v>42.2</v>
          </cell>
        </row>
        <row r="187">
          <cell r="B187" t="str">
            <v>2-Methyl-5-Ethyl Pyridine</v>
          </cell>
          <cell r="C187" t="str">
            <v>104-90-5</v>
          </cell>
          <cell r="D187" t="str">
            <v>D</v>
          </cell>
          <cell r="F187">
            <v>74</v>
          </cell>
          <cell r="H187">
            <v>1.1000000000000001</v>
          </cell>
          <cell r="I187">
            <v>6.6</v>
          </cell>
          <cell r="J187">
            <v>4.2</v>
          </cell>
        </row>
        <row r="188">
          <cell r="B188" t="str">
            <v>Methylacetylene</v>
          </cell>
          <cell r="C188" t="str">
            <v>74-99-7</v>
          </cell>
          <cell r="D188" t="str">
            <v>C</v>
          </cell>
          <cell r="E188" t="str">
            <v>I</v>
          </cell>
          <cell r="H188">
            <v>1.7</v>
          </cell>
          <cell r="J188">
            <v>1.4</v>
          </cell>
          <cell r="K188">
            <v>4306</v>
          </cell>
          <cell r="M188">
            <v>0.11</v>
          </cell>
        </row>
        <row r="189">
          <cell r="B189" t="str">
            <v>Methylacetylene-Propadiene</v>
          </cell>
          <cell r="C189" t="str">
            <v>27846-30-6</v>
          </cell>
          <cell r="E189" t="str">
            <v>I</v>
          </cell>
          <cell r="L189" t="str">
            <v>IIB</v>
          </cell>
          <cell r="O189">
            <v>0.74</v>
          </cell>
        </row>
        <row r="190">
          <cell r="B190" t="str">
            <v>Methylal</v>
          </cell>
          <cell r="C190" t="str">
            <v>109-87-5</v>
          </cell>
          <cell r="D190" t="str">
            <v>C</v>
          </cell>
          <cell r="E190" t="str">
            <v>I</v>
          </cell>
          <cell r="F190">
            <v>-18</v>
          </cell>
          <cell r="G190">
            <v>237</v>
          </cell>
          <cell r="H190">
            <v>1.6</v>
          </cell>
          <cell r="I190">
            <v>17.600000000000001</v>
          </cell>
          <cell r="J190">
            <v>2.6</v>
          </cell>
          <cell r="K190">
            <v>398</v>
          </cell>
        </row>
        <row r="191">
          <cell r="B191" t="str">
            <v>Methylamine</v>
          </cell>
          <cell r="C191" t="str">
            <v>74-89-5</v>
          </cell>
          <cell r="D191" t="str">
            <v>D</v>
          </cell>
          <cell r="E191" t="str">
            <v>GAS</v>
          </cell>
          <cell r="G191">
            <v>430</v>
          </cell>
          <cell r="H191">
            <v>4.9000000000000004</v>
          </cell>
          <cell r="I191">
            <v>20.7</v>
          </cell>
          <cell r="J191">
            <v>1</v>
          </cell>
          <cell r="L191" t="str">
            <v>IIA</v>
          </cell>
          <cell r="O191">
            <v>1.1000000000000001</v>
          </cell>
        </row>
        <row r="192">
          <cell r="B192" t="str">
            <v>2-Methylbutane</v>
          </cell>
          <cell r="C192" t="str">
            <v>78-78-4</v>
          </cell>
          <cell r="D192" t="str">
            <v>D</v>
          </cell>
          <cell r="F192">
            <v>-56</v>
          </cell>
          <cell r="G192">
            <v>420</v>
          </cell>
          <cell r="H192">
            <v>1.4</v>
          </cell>
          <cell r="I192">
            <v>8.3000000000000007</v>
          </cell>
          <cell r="J192">
            <v>2.6</v>
          </cell>
          <cell r="K192">
            <v>688.6</v>
          </cell>
        </row>
        <row r="193">
          <cell r="B193" t="str">
            <v>Methylcyclohexane</v>
          </cell>
          <cell r="C193" t="str">
            <v>208-87-2</v>
          </cell>
          <cell r="D193" t="str">
            <v>D</v>
          </cell>
          <cell r="E193" t="str">
            <v>I</v>
          </cell>
          <cell r="F193">
            <v>-4</v>
          </cell>
          <cell r="G193">
            <v>250</v>
          </cell>
          <cell r="H193">
            <v>1.2</v>
          </cell>
          <cell r="I193">
            <v>6.7</v>
          </cell>
          <cell r="J193">
            <v>3.4</v>
          </cell>
          <cell r="M193">
            <v>0.27</v>
          </cell>
        </row>
        <row r="194">
          <cell r="B194" t="str">
            <v>Methylcyclohexanol</v>
          </cell>
          <cell r="C194" t="str">
            <v>25630-42-3</v>
          </cell>
          <cell r="D194" t="str">
            <v>D</v>
          </cell>
          <cell r="F194">
            <v>68</v>
          </cell>
          <cell r="G194">
            <v>296</v>
          </cell>
          <cell r="J194">
            <v>3.9</v>
          </cell>
        </row>
        <row r="195">
          <cell r="B195" t="str">
            <v>2-Methycyclohexanone</v>
          </cell>
          <cell r="C195" t="str">
            <v>583-60-8</v>
          </cell>
          <cell r="D195" t="str">
            <v>D</v>
          </cell>
          <cell r="E195" t="str">
            <v>II</v>
          </cell>
          <cell r="J195">
            <v>3.9</v>
          </cell>
        </row>
        <row r="196">
          <cell r="B196" t="str">
            <v>2-Methylheptane</v>
          </cell>
          <cell r="D196" t="str">
            <v>D</v>
          </cell>
          <cell r="G196">
            <v>420</v>
          </cell>
        </row>
        <row r="197">
          <cell r="B197" t="str">
            <v>3-Methylhexane</v>
          </cell>
          <cell r="C197" t="str">
            <v>589-34-4</v>
          </cell>
          <cell r="D197" t="str">
            <v>D</v>
          </cell>
          <cell r="G197">
            <v>280</v>
          </cell>
          <cell r="K197">
            <v>61.5</v>
          </cell>
        </row>
        <row r="198">
          <cell r="B198" t="str">
            <v>3-Methylpentane</v>
          </cell>
          <cell r="C198" t="str">
            <v>94-14-0</v>
          </cell>
          <cell r="D198" t="str">
            <v>D</v>
          </cell>
          <cell r="G198">
            <v>278</v>
          </cell>
        </row>
        <row r="199">
          <cell r="B199" t="str">
            <v>2-Methylpropane</v>
          </cell>
          <cell r="C199" t="str">
            <v>75-28-5</v>
          </cell>
          <cell r="D199" t="str">
            <v>D</v>
          </cell>
          <cell r="E199" t="str">
            <v>I</v>
          </cell>
          <cell r="G199">
            <v>460</v>
          </cell>
          <cell r="K199">
            <v>2639</v>
          </cell>
        </row>
        <row r="200">
          <cell r="B200" t="str">
            <v>2-Methyl-1-Propanol</v>
          </cell>
          <cell r="C200" t="str">
            <v>78-83-1</v>
          </cell>
          <cell r="D200" t="str">
            <v>D</v>
          </cell>
          <cell r="E200" t="str">
            <v>I</v>
          </cell>
          <cell r="F200">
            <v>-40</v>
          </cell>
          <cell r="G200">
            <v>223</v>
          </cell>
          <cell r="H200">
            <v>1.2</v>
          </cell>
          <cell r="I200">
            <v>10.9</v>
          </cell>
          <cell r="J200">
            <v>2.5</v>
          </cell>
          <cell r="K200">
            <v>10.5</v>
          </cell>
        </row>
        <row r="201">
          <cell r="B201" t="str">
            <v>2-Methyl-2-Propanol</v>
          </cell>
          <cell r="C201" t="str">
            <v>75-65-0</v>
          </cell>
          <cell r="D201" t="str">
            <v>D</v>
          </cell>
          <cell r="E201" t="str">
            <v>I</v>
          </cell>
          <cell r="G201">
            <v>478</v>
          </cell>
          <cell r="H201">
            <v>2.4</v>
          </cell>
          <cell r="I201">
            <v>8</v>
          </cell>
          <cell r="J201">
            <v>2.6</v>
          </cell>
          <cell r="K201">
            <v>42.2</v>
          </cell>
        </row>
        <row r="202">
          <cell r="B202" t="str">
            <v>2-Methyloctane</v>
          </cell>
          <cell r="C202" t="str">
            <v>2216-32-2</v>
          </cell>
          <cell r="D202" t="str">
            <v>D</v>
          </cell>
          <cell r="G202">
            <v>220</v>
          </cell>
        </row>
        <row r="203">
          <cell r="B203" t="str">
            <v>3-Methyloctane</v>
          </cell>
          <cell r="C203" t="str">
            <v>2216-33-3</v>
          </cell>
          <cell r="D203" t="str">
            <v>D</v>
          </cell>
          <cell r="G203">
            <v>220</v>
          </cell>
          <cell r="K203">
            <v>6.3</v>
          </cell>
        </row>
        <row r="204">
          <cell r="B204" t="str">
            <v>4-Methyloctane</v>
          </cell>
          <cell r="C204" t="str">
            <v>2216-34-4</v>
          </cell>
          <cell r="D204" t="str">
            <v>D</v>
          </cell>
          <cell r="G204">
            <v>225</v>
          </cell>
          <cell r="K204">
            <v>6.8</v>
          </cell>
        </row>
        <row r="205">
          <cell r="B205" t="str">
            <v>Monoethanolamine</v>
          </cell>
          <cell r="C205" t="str">
            <v>141-43-5</v>
          </cell>
          <cell r="D205" t="str">
            <v>D</v>
          </cell>
          <cell r="F205">
            <v>85</v>
          </cell>
          <cell r="G205">
            <v>410</v>
          </cell>
          <cell r="J205">
            <v>2.1</v>
          </cell>
          <cell r="K205">
            <v>0.4</v>
          </cell>
          <cell r="L205" t="str">
            <v>IIA</v>
          </cell>
        </row>
        <row r="206">
          <cell r="B206" t="str">
            <v>Monoisopropanolamine</v>
          </cell>
          <cell r="C206" t="str">
            <v>78-96-6</v>
          </cell>
          <cell r="D206" t="str">
            <v>C</v>
          </cell>
          <cell r="E206" t="str">
            <v>D</v>
          </cell>
          <cell r="F206">
            <v>77</v>
          </cell>
          <cell r="G206">
            <v>374</v>
          </cell>
          <cell r="J206">
            <v>2.6</v>
          </cell>
          <cell r="K206">
            <v>1.1000000000000001</v>
          </cell>
        </row>
        <row r="207">
          <cell r="B207" t="str">
            <v>Monomethyl Aniline</v>
          </cell>
          <cell r="C207" t="str">
            <v>100-61-8</v>
          </cell>
          <cell r="D207" t="str">
            <v>C</v>
          </cell>
          <cell r="G207">
            <v>482</v>
          </cell>
          <cell r="K207">
            <v>0.5</v>
          </cell>
        </row>
        <row r="208">
          <cell r="B208" t="str">
            <v>Monomethyl Hydrazine</v>
          </cell>
          <cell r="C208" t="str">
            <v>60-34-4</v>
          </cell>
          <cell r="D208" t="str">
            <v>C</v>
          </cell>
          <cell r="E208" t="str">
            <v>I</v>
          </cell>
          <cell r="F208">
            <v>23</v>
          </cell>
          <cell r="G208">
            <v>194</v>
          </cell>
          <cell r="H208">
            <v>2.5</v>
          </cell>
          <cell r="I208">
            <v>92</v>
          </cell>
          <cell r="J208">
            <v>1.6</v>
          </cell>
        </row>
        <row r="209">
          <cell r="B209" t="str">
            <v>Morpholine</v>
          </cell>
          <cell r="C209" t="str">
            <v>110-91-8</v>
          </cell>
          <cell r="D209" t="str">
            <v>C</v>
          </cell>
          <cell r="E209" t="str">
            <v>II</v>
          </cell>
          <cell r="F209">
            <v>35</v>
          </cell>
          <cell r="G209">
            <v>310</v>
          </cell>
          <cell r="H209">
            <v>1.4</v>
          </cell>
          <cell r="I209">
            <v>11.2</v>
          </cell>
          <cell r="J209">
            <v>3</v>
          </cell>
          <cell r="K209">
            <v>10.1</v>
          </cell>
          <cell r="L209" t="str">
            <v>IIA</v>
          </cell>
          <cell r="O209">
            <v>0.95</v>
          </cell>
        </row>
        <row r="210">
          <cell r="B210" t="str">
            <v>Naphtha (Coal Tar)</v>
          </cell>
          <cell r="C210" t="str">
            <v>8030-30-6</v>
          </cell>
          <cell r="D210" t="str">
            <v>D</v>
          </cell>
          <cell r="E210" t="str">
            <v>II</v>
          </cell>
          <cell r="F210">
            <v>42</v>
          </cell>
          <cell r="G210">
            <v>277</v>
          </cell>
          <cell r="L210" t="str">
            <v>IIA</v>
          </cell>
        </row>
        <row r="211">
          <cell r="B211" t="str">
            <v>Naphtha (Petroleum)</v>
          </cell>
          <cell r="C211" t="str">
            <v>8030-30-6</v>
          </cell>
          <cell r="D211" t="str">
            <v>D</v>
          </cell>
          <cell r="E211" t="str">
            <v>I</v>
          </cell>
          <cell r="F211">
            <v>42</v>
          </cell>
          <cell r="G211">
            <v>288</v>
          </cell>
          <cell r="H211">
            <v>1.1000000000000001</v>
          </cell>
          <cell r="I211">
            <v>5.9</v>
          </cell>
          <cell r="J211">
            <v>2.5</v>
          </cell>
          <cell r="L211" t="str">
            <v>IIA</v>
          </cell>
        </row>
        <row r="212">
          <cell r="B212" t="str">
            <v>Neopentane</v>
          </cell>
          <cell r="C212" t="str">
            <v>463-82-1</v>
          </cell>
          <cell r="D212" t="str">
            <v>D</v>
          </cell>
          <cell r="F212">
            <v>-65</v>
          </cell>
          <cell r="G212">
            <v>450</v>
          </cell>
          <cell r="H212">
            <v>1.4</v>
          </cell>
          <cell r="I212">
            <v>8.3000000000000007</v>
          </cell>
          <cell r="J212">
            <v>2.6</v>
          </cell>
          <cell r="K212">
            <v>1286</v>
          </cell>
        </row>
        <row r="213">
          <cell r="B213" t="str">
            <v>Nitrobenzene</v>
          </cell>
          <cell r="C213" t="str">
            <v>98-95-3</v>
          </cell>
          <cell r="D213" t="str">
            <v>D</v>
          </cell>
          <cell r="F213">
            <v>88</v>
          </cell>
          <cell r="G213">
            <v>482</v>
          </cell>
          <cell r="H213">
            <v>1.8</v>
          </cell>
          <cell r="J213">
            <v>4.3</v>
          </cell>
          <cell r="K213">
            <v>0.3</v>
          </cell>
          <cell r="L213" t="str">
            <v>IIA</v>
          </cell>
          <cell r="O213">
            <v>0.94</v>
          </cell>
        </row>
        <row r="214">
          <cell r="B214" t="str">
            <v>Nitroethane</v>
          </cell>
          <cell r="C214" t="str">
            <v>79-24-3</v>
          </cell>
          <cell r="D214" t="str">
            <v>C</v>
          </cell>
          <cell r="E214" t="str">
            <v>I</v>
          </cell>
          <cell r="F214">
            <v>28</v>
          </cell>
          <cell r="G214">
            <v>414</v>
          </cell>
          <cell r="H214">
            <v>3.4</v>
          </cell>
          <cell r="J214">
            <v>2.6</v>
          </cell>
          <cell r="K214">
            <v>20.7</v>
          </cell>
          <cell r="L214" t="str">
            <v>IIB</v>
          </cell>
          <cell r="O214">
            <v>0.87</v>
          </cell>
        </row>
        <row r="215">
          <cell r="B215" t="str">
            <v>Nitromethane</v>
          </cell>
          <cell r="C215" t="str">
            <v>75-52-5</v>
          </cell>
          <cell r="D215" t="str">
            <v>C</v>
          </cell>
          <cell r="E215" t="str">
            <v>I</v>
          </cell>
          <cell r="F215">
            <v>35</v>
          </cell>
          <cell r="G215">
            <v>418</v>
          </cell>
          <cell r="H215">
            <v>7.3</v>
          </cell>
          <cell r="J215">
            <v>2.1</v>
          </cell>
          <cell r="K215">
            <v>36.1</v>
          </cell>
          <cell r="L215" t="str">
            <v>IIA</v>
          </cell>
          <cell r="N215">
            <v>0.92</v>
          </cell>
          <cell r="O215">
            <v>1.17</v>
          </cell>
        </row>
        <row r="216">
          <cell r="B216" t="str">
            <v>1-Nitropropane</v>
          </cell>
          <cell r="C216" t="str">
            <v>108-03-2</v>
          </cell>
          <cell r="D216" t="str">
            <v>C</v>
          </cell>
          <cell r="E216" t="str">
            <v>I</v>
          </cell>
          <cell r="F216">
            <v>34</v>
          </cell>
          <cell r="G216">
            <v>421</v>
          </cell>
          <cell r="H216">
            <v>2.2000000000000002</v>
          </cell>
          <cell r="J216">
            <v>3.1</v>
          </cell>
          <cell r="K216">
            <v>10.1</v>
          </cell>
          <cell r="L216" t="str">
            <v>IIB</v>
          </cell>
          <cell r="O216">
            <v>0.84</v>
          </cell>
        </row>
        <row r="217">
          <cell r="B217" t="str">
            <v>2-Nitropropane</v>
          </cell>
          <cell r="C217" t="str">
            <v>79-46-9</v>
          </cell>
          <cell r="D217" t="str">
            <v>C</v>
          </cell>
          <cell r="E217" t="str">
            <v>I</v>
          </cell>
          <cell r="F217">
            <v>28</v>
          </cell>
          <cell r="G217">
            <v>428</v>
          </cell>
          <cell r="H217">
            <v>2.6</v>
          </cell>
          <cell r="I217">
            <v>11</v>
          </cell>
          <cell r="J217">
            <v>3.1</v>
          </cell>
          <cell r="K217">
            <v>17.100000000000001</v>
          </cell>
        </row>
        <row r="218">
          <cell r="B218" t="str">
            <v>n-Nonane</v>
          </cell>
          <cell r="C218" t="str">
            <v>111-84-2</v>
          </cell>
          <cell r="D218" t="str">
            <v>D</v>
          </cell>
          <cell r="E218" t="str">
            <v>I</v>
          </cell>
          <cell r="F218">
            <v>31</v>
          </cell>
          <cell r="G218">
            <v>205</v>
          </cell>
          <cell r="H218">
            <v>0.8</v>
          </cell>
          <cell r="I218">
            <v>2.9</v>
          </cell>
          <cell r="J218">
            <v>4.4000000000000004</v>
          </cell>
          <cell r="K218">
            <v>4.4000000000000004</v>
          </cell>
          <cell r="L218" t="str">
            <v>IIA</v>
          </cell>
        </row>
        <row r="219">
          <cell r="B219" t="str">
            <v>Nonene</v>
          </cell>
          <cell r="C219" t="str">
            <v>27214-95-8</v>
          </cell>
          <cell r="D219" t="str">
            <v>D</v>
          </cell>
          <cell r="E219" t="str">
            <v>I</v>
          </cell>
          <cell r="H219">
            <v>0.8</v>
          </cell>
          <cell r="J219">
            <v>4.4000000000000004</v>
          </cell>
        </row>
        <row r="220">
          <cell r="B220" t="str">
            <v>Nonyl Alcohol</v>
          </cell>
          <cell r="C220" t="str">
            <v>143-08-8</v>
          </cell>
          <cell r="D220" t="str">
            <v>D</v>
          </cell>
          <cell r="H220">
            <v>0.8</v>
          </cell>
          <cell r="I220">
            <v>6.1</v>
          </cell>
          <cell r="J220">
            <v>5</v>
          </cell>
          <cell r="K220">
            <v>0.02</v>
          </cell>
          <cell r="L220" t="str">
            <v>IIA</v>
          </cell>
        </row>
        <row r="221">
          <cell r="B221" t="str">
            <v>n-Octane</v>
          </cell>
          <cell r="C221" t="str">
            <v>111-65-9</v>
          </cell>
          <cell r="D221" t="str">
            <v>D</v>
          </cell>
          <cell r="E221" t="str">
            <v>I</v>
          </cell>
          <cell r="F221">
            <v>13</v>
          </cell>
          <cell r="G221">
            <v>206</v>
          </cell>
          <cell r="H221">
            <v>1</v>
          </cell>
          <cell r="I221">
            <v>6.5</v>
          </cell>
          <cell r="J221">
            <v>3.9</v>
          </cell>
          <cell r="K221">
            <v>14</v>
          </cell>
          <cell r="L221" t="str">
            <v>IIA</v>
          </cell>
          <cell r="M221">
            <v>0.94</v>
          </cell>
        </row>
        <row r="222">
          <cell r="B222" t="str">
            <v>Octene</v>
          </cell>
          <cell r="C222" t="str">
            <v>25377-83-7</v>
          </cell>
          <cell r="D222" t="str">
            <v>D</v>
          </cell>
          <cell r="E222" t="str">
            <v>I</v>
          </cell>
          <cell r="F222">
            <v>8</v>
          </cell>
          <cell r="G222">
            <v>230</v>
          </cell>
          <cell r="H222">
            <v>0.9</v>
          </cell>
          <cell r="J222">
            <v>3.9</v>
          </cell>
        </row>
        <row r="223">
          <cell r="B223" t="str">
            <v>n-Octyl Alcohol</v>
          </cell>
          <cell r="C223" t="str">
            <v>111-87-5</v>
          </cell>
          <cell r="D223" t="str">
            <v>D</v>
          </cell>
          <cell r="J223">
            <v>4.5</v>
          </cell>
          <cell r="K223">
            <v>0.08</v>
          </cell>
          <cell r="L223" t="str">
            <v>IIA</v>
          </cell>
          <cell r="M223">
            <v>1.05</v>
          </cell>
        </row>
        <row r="224">
          <cell r="B224" t="str">
            <v>n-Pentane</v>
          </cell>
          <cell r="C224" t="str">
            <v>109-66-0</v>
          </cell>
          <cell r="D224" t="str">
            <v>D</v>
          </cell>
          <cell r="E224" t="str">
            <v>I</v>
          </cell>
          <cell r="F224">
            <v>-40</v>
          </cell>
          <cell r="G224">
            <v>243</v>
          </cell>
          <cell r="H224">
            <v>1.5</v>
          </cell>
          <cell r="I224">
            <v>7.8</v>
          </cell>
          <cell r="J224">
            <v>2.5</v>
          </cell>
          <cell r="K224">
            <v>513</v>
          </cell>
          <cell r="L224" t="str">
            <v>IIA</v>
          </cell>
          <cell r="M224">
            <v>0.28000000000000003</v>
          </cell>
          <cell r="N224">
            <v>0.97</v>
          </cell>
        </row>
        <row r="225">
          <cell r="B225" t="str">
            <v>1-Pentanol</v>
          </cell>
          <cell r="C225" t="str">
            <v>71-41-0</v>
          </cell>
          <cell r="D225" t="str">
            <v>D</v>
          </cell>
          <cell r="E225" t="str">
            <v>I</v>
          </cell>
          <cell r="F225">
            <v>33</v>
          </cell>
          <cell r="G225">
            <v>300</v>
          </cell>
          <cell r="H225">
            <v>1.2</v>
          </cell>
          <cell r="I225">
            <v>10</v>
          </cell>
          <cell r="J225">
            <v>3</v>
          </cell>
          <cell r="K225">
            <v>2.5</v>
          </cell>
          <cell r="L225" t="str">
            <v>IIA</v>
          </cell>
          <cell r="M225">
            <v>1.3</v>
          </cell>
        </row>
        <row r="226">
          <cell r="B226" t="str">
            <v>2-Pentanone</v>
          </cell>
          <cell r="C226" t="str">
            <v>107-87-9</v>
          </cell>
          <cell r="D226" t="str">
            <v>D</v>
          </cell>
          <cell r="E226" t="str">
            <v>I</v>
          </cell>
          <cell r="F226">
            <v>7</v>
          </cell>
          <cell r="G226">
            <v>452</v>
          </cell>
          <cell r="H226">
            <v>1.5</v>
          </cell>
          <cell r="I226">
            <v>8.1999999999999993</v>
          </cell>
          <cell r="J226">
            <v>3</v>
          </cell>
          <cell r="K226">
            <v>35.6</v>
          </cell>
          <cell r="L226" t="str">
            <v>IIA</v>
          </cell>
          <cell r="M226">
            <v>0.99</v>
          </cell>
        </row>
        <row r="227">
          <cell r="B227" t="str">
            <v>1-Pentene</v>
          </cell>
          <cell r="C227" t="str">
            <v>109-67-1</v>
          </cell>
          <cell r="D227" t="str">
            <v>D</v>
          </cell>
          <cell r="E227" t="str">
            <v>I</v>
          </cell>
          <cell r="F227">
            <v>-18</v>
          </cell>
          <cell r="G227">
            <v>275</v>
          </cell>
          <cell r="H227">
            <v>1.5</v>
          </cell>
          <cell r="I227">
            <v>8.6999999999999993</v>
          </cell>
          <cell r="J227">
            <v>2.4</v>
          </cell>
          <cell r="K227">
            <v>639.70000000000005</v>
          </cell>
        </row>
        <row r="228">
          <cell r="B228" t="str">
            <v>2-Pentene</v>
          </cell>
          <cell r="C228" t="str">
            <v>109-68-2</v>
          </cell>
          <cell r="D228" t="str">
            <v>D</v>
          </cell>
          <cell r="E228" t="str">
            <v>I</v>
          </cell>
          <cell r="F228">
            <v>-18</v>
          </cell>
          <cell r="J228">
            <v>2.4</v>
          </cell>
        </row>
        <row r="229">
          <cell r="B229" t="str">
            <v>2-Pentyl Acetate</v>
          </cell>
          <cell r="C229" t="str">
            <v>626-38-0</v>
          </cell>
          <cell r="D229" t="str">
            <v>D</v>
          </cell>
          <cell r="E229" t="str">
            <v>I</v>
          </cell>
          <cell r="F229">
            <v>23</v>
          </cell>
          <cell r="H229">
            <v>1.1000000000000001</v>
          </cell>
          <cell r="I229">
            <v>7.5</v>
          </cell>
          <cell r="J229">
            <v>4.5</v>
          </cell>
        </row>
        <row r="230">
          <cell r="B230" t="str">
            <v>Phenylhydrazine</v>
          </cell>
          <cell r="C230" t="str">
            <v>100-63-0</v>
          </cell>
          <cell r="D230" t="str">
            <v>D</v>
          </cell>
          <cell r="F230">
            <v>89</v>
          </cell>
          <cell r="J230">
            <v>3.7</v>
          </cell>
          <cell r="K230">
            <v>0.03</v>
          </cell>
        </row>
        <row r="231">
          <cell r="B231" t="str">
            <v>Process Gas</v>
          </cell>
          <cell r="D231" t="str">
            <v>B</v>
          </cell>
          <cell r="E231" t="str">
            <v>GAS</v>
          </cell>
          <cell r="G231">
            <v>520</v>
          </cell>
          <cell r="H231">
            <v>4</v>
          </cell>
          <cell r="I231">
            <v>75</v>
          </cell>
          <cell r="J231">
            <v>0.1</v>
          </cell>
          <cell r="M231">
            <v>1.9E-2</v>
          </cell>
          <cell r="N231">
            <v>0.45</v>
          </cell>
        </row>
        <row r="232">
          <cell r="B232" t="str">
            <v>Propane</v>
          </cell>
          <cell r="C232" t="str">
            <v>74-98-6</v>
          </cell>
          <cell r="D232" t="str">
            <v>D</v>
          </cell>
          <cell r="E232" t="str">
            <v>GAS</v>
          </cell>
          <cell r="G232">
            <v>450</v>
          </cell>
          <cell r="H232">
            <v>2.1</v>
          </cell>
          <cell r="I232">
            <v>9.5</v>
          </cell>
          <cell r="J232">
            <v>1.6</v>
          </cell>
          <cell r="L232" t="str">
            <v>IIA</v>
          </cell>
          <cell r="M232">
            <v>0.25</v>
          </cell>
          <cell r="N232">
            <v>0.82</v>
          </cell>
          <cell r="O232">
            <v>0.97</v>
          </cell>
        </row>
        <row r="233">
          <cell r="B233" t="str">
            <v>1-Propanol</v>
          </cell>
          <cell r="C233" t="str">
            <v>71-23-8</v>
          </cell>
          <cell r="D233" t="str">
            <v>D</v>
          </cell>
          <cell r="E233" t="str">
            <v>I</v>
          </cell>
          <cell r="F233">
            <v>15</v>
          </cell>
          <cell r="G233">
            <v>413</v>
          </cell>
          <cell r="H233">
            <v>2.2000000000000002</v>
          </cell>
          <cell r="I233">
            <v>13.7</v>
          </cell>
          <cell r="J233">
            <v>2.1</v>
          </cell>
          <cell r="K233">
            <v>20.7</v>
          </cell>
          <cell r="L233" t="str">
            <v>IIA</v>
          </cell>
          <cell r="O233">
            <v>0.89</v>
          </cell>
        </row>
        <row r="234">
          <cell r="B234" t="str">
            <v>2-Propanol</v>
          </cell>
          <cell r="C234" t="str">
            <v>67-63-0</v>
          </cell>
          <cell r="D234" t="str">
            <v>D</v>
          </cell>
          <cell r="E234" t="str">
            <v>I</v>
          </cell>
          <cell r="F234">
            <v>12</v>
          </cell>
          <cell r="G234">
            <v>399</v>
          </cell>
          <cell r="H234">
            <v>2</v>
          </cell>
          <cell r="I234">
            <v>12.7</v>
          </cell>
          <cell r="J234">
            <v>2.1</v>
          </cell>
          <cell r="K234">
            <v>45.4</v>
          </cell>
          <cell r="L234" t="str">
            <v>IIA</v>
          </cell>
          <cell r="M234">
            <v>0.65</v>
          </cell>
          <cell r="O234">
            <v>1</v>
          </cell>
        </row>
        <row r="235">
          <cell r="B235" t="str">
            <v>Propiolactone</v>
          </cell>
          <cell r="C235" t="str">
            <v>57-57-8</v>
          </cell>
          <cell r="D235" t="str">
            <v>D</v>
          </cell>
          <cell r="H235">
            <v>2.9</v>
          </cell>
          <cell r="J235">
            <v>2.5</v>
          </cell>
          <cell r="K235">
            <v>2.2000000000000002</v>
          </cell>
        </row>
        <row r="236">
          <cell r="B236" t="str">
            <v>Propionaldehyde</v>
          </cell>
          <cell r="C236" t="str">
            <v>123-38-6</v>
          </cell>
          <cell r="D236" t="str">
            <v>C</v>
          </cell>
          <cell r="E236" t="str">
            <v>I</v>
          </cell>
          <cell r="F236">
            <v>-9</v>
          </cell>
          <cell r="G236">
            <v>207</v>
          </cell>
          <cell r="H236">
            <v>2.6</v>
          </cell>
          <cell r="I236">
            <v>17</v>
          </cell>
          <cell r="J236">
            <v>2</v>
          </cell>
          <cell r="K236">
            <v>318.5</v>
          </cell>
          <cell r="L236" t="str">
            <v>IIB</v>
          </cell>
          <cell r="O236">
            <v>0.86</v>
          </cell>
        </row>
        <row r="237">
          <cell r="B237" t="str">
            <v>Propionic Acid</v>
          </cell>
          <cell r="C237" t="str">
            <v>79-09-04</v>
          </cell>
          <cell r="D237" t="str">
            <v>D</v>
          </cell>
          <cell r="E237" t="str">
            <v>II</v>
          </cell>
          <cell r="F237">
            <v>54</v>
          </cell>
          <cell r="G237">
            <v>466</v>
          </cell>
          <cell r="H237">
            <v>2.9</v>
          </cell>
          <cell r="I237">
            <v>12.1</v>
          </cell>
          <cell r="J237">
            <v>2.5</v>
          </cell>
          <cell r="K237">
            <v>3.7</v>
          </cell>
          <cell r="L237" t="str">
            <v>IIA</v>
          </cell>
          <cell r="O237">
            <v>1.1000000000000001</v>
          </cell>
        </row>
        <row r="238">
          <cell r="B238" t="str">
            <v>Propionic Anhydride</v>
          </cell>
          <cell r="C238">
            <v>29102</v>
          </cell>
          <cell r="D238" t="str">
            <v>D</v>
          </cell>
          <cell r="F238">
            <v>74</v>
          </cell>
          <cell r="G238">
            <v>285</v>
          </cell>
          <cell r="H238">
            <v>1.3</v>
          </cell>
          <cell r="I238">
            <v>9.5</v>
          </cell>
          <cell r="J238">
            <v>4.5</v>
          </cell>
          <cell r="K238">
            <v>1.4</v>
          </cell>
        </row>
        <row r="239">
          <cell r="B239" t="str">
            <v>n-Propyl Acetate</v>
          </cell>
          <cell r="C239" t="str">
            <v>123-62-6</v>
          </cell>
          <cell r="D239" t="str">
            <v>D</v>
          </cell>
          <cell r="E239" t="str">
            <v>I</v>
          </cell>
          <cell r="F239">
            <v>14</v>
          </cell>
          <cell r="G239">
            <v>450</v>
          </cell>
          <cell r="H239">
            <v>1.7</v>
          </cell>
          <cell r="I239">
            <v>8</v>
          </cell>
          <cell r="J239">
            <v>3.5</v>
          </cell>
          <cell r="K239">
            <v>33.4</v>
          </cell>
          <cell r="L239" t="str">
            <v>IIA</v>
          </cell>
          <cell r="O239">
            <v>1.05</v>
          </cell>
        </row>
        <row r="240">
          <cell r="B240" t="str">
            <v>n-Propyl Ether</v>
          </cell>
          <cell r="C240" t="str">
            <v>109-60-4</v>
          </cell>
          <cell r="D240" t="str">
            <v>C</v>
          </cell>
          <cell r="E240" t="str">
            <v>I</v>
          </cell>
          <cell r="F240">
            <v>21</v>
          </cell>
          <cell r="G240">
            <v>215</v>
          </cell>
          <cell r="H240">
            <v>1.3</v>
          </cell>
          <cell r="I240">
            <v>7</v>
          </cell>
          <cell r="J240">
            <v>3.5</v>
          </cell>
          <cell r="K240">
            <v>62.3</v>
          </cell>
        </row>
        <row r="241">
          <cell r="B241" t="str">
            <v>Propyl Nitrate</v>
          </cell>
          <cell r="C241" t="str">
            <v>627-13-4</v>
          </cell>
          <cell r="D241" t="str">
            <v>B</v>
          </cell>
          <cell r="E241" t="str">
            <v>I</v>
          </cell>
          <cell r="F241">
            <v>20</v>
          </cell>
          <cell r="G241">
            <v>175</v>
          </cell>
          <cell r="H241">
            <v>2</v>
          </cell>
          <cell r="I241">
            <v>100</v>
          </cell>
        </row>
        <row r="242">
          <cell r="B242" t="str">
            <v>Propylene</v>
          </cell>
          <cell r="C242" t="str">
            <v>115-07-1</v>
          </cell>
          <cell r="D242" t="str">
            <v>D</v>
          </cell>
          <cell r="E242" t="str">
            <v>GAS</v>
          </cell>
          <cell r="G242">
            <v>460</v>
          </cell>
          <cell r="H242">
            <v>2.4</v>
          </cell>
          <cell r="I242">
            <v>10.3</v>
          </cell>
          <cell r="J242">
            <v>1.5</v>
          </cell>
          <cell r="L242" t="str">
            <v>IIA</v>
          </cell>
          <cell r="M242">
            <v>0.28000000000000003</v>
          </cell>
          <cell r="O242">
            <v>0.91</v>
          </cell>
        </row>
        <row r="243">
          <cell r="B243" t="str">
            <v>Propylene Dichloride</v>
          </cell>
          <cell r="C243" t="str">
            <v>78-87-5</v>
          </cell>
          <cell r="D243" t="str">
            <v>D</v>
          </cell>
          <cell r="E243" t="str">
            <v>I</v>
          </cell>
          <cell r="F243">
            <v>16</v>
          </cell>
          <cell r="G243">
            <v>557</v>
          </cell>
          <cell r="H243">
            <v>3.4</v>
          </cell>
          <cell r="I243">
            <v>14.5</v>
          </cell>
          <cell r="J243">
            <v>3.9</v>
          </cell>
          <cell r="K243">
            <v>51.7</v>
          </cell>
          <cell r="L243" t="str">
            <v>IIA</v>
          </cell>
          <cell r="O243">
            <v>1.32</v>
          </cell>
        </row>
        <row r="244">
          <cell r="B244" t="str">
            <v>Propylene Oxide</v>
          </cell>
          <cell r="C244" t="str">
            <v>75-56-9</v>
          </cell>
          <cell r="D244" t="str">
            <v>B,C</v>
          </cell>
          <cell r="E244" t="str">
            <v>I</v>
          </cell>
          <cell r="F244">
            <v>-37</v>
          </cell>
          <cell r="G244">
            <v>449</v>
          </cell>
          <cell r="H244">
            <v>2.2999999999999998</v>
          </cell>
          <cell r="I244">
            <v>36</v>
          </cell>
          <cell r="J244">
            <v>2</v>
          </cell>
          <cell r="K244">
            <v>534.4</v>
          </cell>
          <cell r="L244" t="str">
            <v>IIB</v>
          </cell>
          <cell r="M244">
            <v>0.13</v>
          </cell>
          <cell r="O244">
            <v>0.7</v>
          </cell>
        </row>
        <row r="245">
          <cell r="B245" t="str">
            <v>Pyridine</v>
          </cell>
          <cell r="C245" t="str">
            <v>110-86-1</v>
          </cell>
          <cell r="D245" t="str">
            <v>D</v>
          </cell>
          <cell r="E245" t="str">
            <v>I</v>
          </cell>
          <cell r="F245">
            <v>20</v>
          </cell>
          <cell r="G245">
            <v>482</v>
          </cell>
          <cell r="H245">
            <v>1.8</v>
          </cell>
          <cell r="I245">
            <v>12.4</v>
          </cell>
          <cell r="J245">
            <v>2.7</v>
          </cell>
          <cell r="K245">
            <v>20.8</v>
          </cell>
          <cell r="L245" t="str">
            <v>IIA</v>
          </cell>
        </row>
        <row r="246">
          <cell r="B246" t="str">
            <v>Styrene</v>
          </cell>
          <cell r="C246" t="str">
            <v>100-42-5</v>
          </cell>
          <cell r="D246" t="str">
            <v>D</v>
          </cell>
          <cell r="E246" t="str">
            <v>I</v>
          </cell>
          <cell r="F246">
            <v>31</v>
          </cell>
          <cell r="G246">
            <v>490</v>
          </cell>
          <cell r="H246">
            <v>0.9</v>
          </cell>
          <cell r="I246">
            <v>6.8</v>
          </cell>
          <cell r="J246">
            <v>3.6</v>
          </cell>
          <cell r="K246">
            <v>6.1</v>
          </cell>
          <cell r="L246" t="str">
            <v>IIA</v>
          </cell>
          <cell r="N246">
            <v>1.21</v>
          </cell>
        </row>
        <row r="247">
          <cell r="B247" t="str">
            <v>Tetrahydrofuran</v>
          </cell>
          <cell r="C247" t="str">
            <v>109-99-9</v>
          </cell>
          <cell r="D247" t="str">
            <v>C</v>
          </cell>
          <cell r="E247" t="str">
            <v>I</v>
          </cell>
          <cell r="F247">
            <v>-14</v>
          </cell>
          <cell r="G247">
            <v>321</v>
          </cell>
          <cell r="H247">
            <v>2</v>
          </cell>
          <cell r="I247">
            <v>11.8</v>
          </cell>
          <cell r="J247">
            <v>2.5</v>
          </cell>
          <cell r="K247">
            <v>161.6</v>
          </cell>
          <cell r="L247" t="str">
            <v>IIB</v>
          </cell>
          <cell r="M247">
            <v>0.54</v>
          </cell>
          <cell r="O247">
            <v>0.87</v>
          </cell>
        </row>
        <row r="248">
          <cell r="B248" t="str">
            <v>Tetrahydronaphthalene</v>
          </cell>
          <cell r="C248" t="str">
            <v>119-64-2</v>
          </cell>
          <cell r="D248" t="str">
            <v>D</v>
          </cell>
          <cell r="E248" t="str">
            <v>IIIA</v>
          </cell>
          <cell r="G248">
            <v>385</v>
          </cell>
          <cell r="H248">
            <v>0.8</v>
          </cell>
          <cell r="I248">
            <v>5</v>
          </cell>
          <cell r="J248">
            <v>4.5999999999999996</v>
          </cell>
          <cell r="K248">
            <v>0.4</v>
          </cell>
        </row>
        <row r="249">
          <cell r="B249" t="str">
            <v>Tetramethyl Lead</v>
          </cell>
          <cell r="C249" t="str">
            <v>75-74-1</v>
          </cell>
          <cell r="D249" t="str">
            <v>C</v>
          </cell>
          <cell r="E249" t="str">
            <v>II</v>
          </cell>
          <cell r="F249">
            <v>38</v>
          </cell>
          <cell r="G249">
            <v>9.1999999999999993</v>
          </cell>
        </row>
        <row r="250">
          <cell r="B250" t="str">
            <v>Toluene</v>
          </cell>
          <cell r="C250" t="str">
            <v>108-88-3</v>
          </cell>
          <cell r="D250" t="str">
            <v>D</v>
          </cell>
          <cell r="E250" t="str">
            <v>I</v>
          </cell>
          <cell r="F250">
            <v>4</v>
          </cell>
          <cell r="G250">
            <v>480</v>
          </cell>
          <cell r="H250">
            <v>1.1000000000000001</v>
          </cell>
          <cell r="I250">
            <v>7.1</v>
          </cell>
          <cell r="J250">
            <v>3.1</v>
          </cell>
          <cell r="K250">
            <v>28.53</v>
          </cell>
          <cell r="L250" t="str">
            <v>IIA</v>
          </cell>
          <cell r="M250">
            <v>0.24</v>
          </cell>
        </row>
        <row r="251">
          <cell r="B251" t="str">
            <v>n-Tridecene</v>
          </cell>
          <cell r="C251" t="str">
            <v>2437-56-1</v>
          </cell>
          <cell r="D251" t="str">
            <v>D</v>
          </cell>
          <cell r="E251" t="str">
            <v>IIIA</v>
          </cell>
          <cell r="H251">
            <v>0.6</v>
          </cell>
          <cell r="J251">
            <v>6.4</v>
          </cell>
          <cell r="K251">
            <v>593.4</v>
          </cell>
        </row>
        <row r="252">
          <cell r="B252" t="str">
            <v>Triethylamine</v>
          </cell>
          <cell r="C252" t="str">
            <v>121-44-8</v>
          </cell>
          <cell r="D252" t="str">
            <v>C</v>
          </cell>
          <cell r="E252" t="str">
            <v>I</v>
          </cell>
          <cell r="F252">
            <v>-9</v>
          </cell>
          <cell r="G252">
            <v>249</v>
          </cell>
          <cell r="H252">
            <v>1.2</v>
          </cell>
          <cell r="I252">
            <v>8</v>
          </cell>
          <cell r="J252">
            <v>3.5</v>
          </cell>
          <cell r="K252">
            <v>68.5</v>
          </cell>
          <cell r="L252" t="str">
            <v>IIA</v>
          </cell>
          <cell r="M252">
            <v>0.75</v>
          </cell>
          <cell r="O252">
            <v>1.05</v>
          </cell>
        </row>
        <row r="253">
          <cell r="B253" t="str">
            <v>Triethylbenzene</v>
          </cell>
          <cell r="C253" t="str">
            <v>25340-18-5</v>
          </cell>
          <cell r="D253" t="str">
            <v>D</v>
          </cell>
          <cell r="F253">
            <v>83</v>
          </cell>
          <cell r="I253">
            <v>56</v>
          </cell>
          <cell r="J253">
            <v>5.6</v>
          </cell>
        </row>
        <row r="254">
          <cell r="B254" t="str">
            <v>2,2,3-Trimethylbutane</v>
          </cell>
          <cell r="D254" t="str">
            <v>D</v>
          </cell>
          <cell r="G254">
            <v>442</v>
          </cell>
        </row>
        <row r="255">
          <cell r="B255" t="str">
            <v>2,2,4-Trimethylbutane</v>
          </cell>
          <cell r="D255" t="str">
            <v>D</v>
          </cell>
          <cell r="G255">
            <v>407</v>
          </cell>
        </row>
        <row r="256">
          <cell r="B256" t="str">
            <v>2,2,3-Trimethylpentane</v>
          </cell>
          <cell r="D256" t="str">
            <v>D</v>
          </cell>
          <cell r="G256">
            <v>396</v>
          </cell>
        </row>
        <row r="257">
          <cell r="B257" t="str">
            <v>2,2,4-Trimethylpentane</v>
          </cell>
          <cell r="D257" t="str">
            <v>D</v>
          </cell>
          <cell r="G257">
            <v>415</v>
          </cell>
          <cell r="L257" t="str">
            <v>IIA</v>
          </cell>
          <cell r="O257">
            <v>1.04</v>
          </cell>
        </row>
        <row r="258">
          <cell r="B258" t="str">
            <v>2,3,3-Trimethylpentane</v>
          </cell>
          <cell r="D258" t="str">
            <v>D</v>
          </cell>
          <cell r="G258">
            <v>425</v>
          </cell>
        </row>
        <row r="259">
          <cell r="B259" t="str">
            <v>Tripropylamine</v>
          </cell>
          <cell r="C259" t="str">
            <v>102-69-2</v>
          </cell>
          <cell r="D259" t="str">
            <v>D</v>
          </cell>
          <cell r="E259" t="str">
            <v>II</v>
          </cell>
          <cell r="F259">
            <v>41</v>
          </cell>
          <cell r="J259">
            <v>4.9000000000000004</v>
          </cell>
          <cell r="K259">
            <v>1.5</v>
          </cell>
          <cell r="L259" t="str">
            <v>IIA</v>
          </cell>
          <cell r="O259">
            <v>1.1299999999999999</v>
          </cell>
        </row>
        <row r="260">
          <cell r="B260" t="str">
            <v>Turpentine</v>
          </cell>
          <cell r="C260" t="str">
            <v>8006-64-2</v>
          </cell>
          <cell r="D260" t="str">
            <v>D</v>
          </cell>
          <cell r="E260" t="str">
            <v>I</v>
          </cell>
          <cell r="F260">
            <v>35</v>
          </cell>
          <cell r="G260">
            <v>253</v>
          </cell>
          <cell r="H260">
            <v>0.8</v>
          </cell>
          <cell r="K260">
            <v>4.8</v>
          </cell>
        </row>
        <row r="261">
          <cell r="B261" t="str">
            <v>n-Undecene</v>
          </cell>
          <cell r="C261" t="str">
            <v>28761-27-5</v>
          </cell>
          <cell r="D261" t="str">
            <v>D</v>
          </cell>
          <cell r="E261" t="str">
            <v>IIIA</v>
          </cell>
          <cell r="H261">
            <v>0.7</v>
          </cell>
          <cell r="J261">
            <v>5.5</v>
          </cell>
        </row>
        <row r="262">
          <cell r="B262" t="str">
            <v>Unsymmetrical Dimethyl Hydrazine</v>
          </cell>
          <cell r="C262" t="str">
            <v>57-14-7</v>
          </cell>
          <cell r="D262" t="str">
            <v>C</v>
          </cell>
          <cell r="E262" t="str">
            <v>I</v>
          </cell>
          <cell r="F262">
            <v>-15</v>
          </cell>
          <cell r="G262">
            <v>249</v>
          </cell>
          <cell r="H262">
            <v>2</v>
          </cell>
          <cell r="I262">
            <v>95</v>
          </cell>
          <cell r="J262">
            <v>1.9</v>
          </cell>
          <cell r="L262" t="str">
            <v>IIB</v>
          </cell>
          <cell r="O262">
            <v>0.85</v>
          </cell>
        </row>
        <row r="263">
          <cell r="B263" t="str">
            <v>Valeraldehyde</v>
          </cell>
          <cell r="C263" t="str">
            <v>110-62-3</v>
          </cell>
          <cell r="D263" t="str">
            <v>C</v>
          </cell>
          <cell r="E263" t="str">
            <v>I</v>
          </cell>
          <cell r="F263">
            <v>280</v>
          </cell>
          <cell r="G263">
            <v>222</v>
          </cell>
          <cell r="J263">
            <v>3</v>
          </cell>
          <cell r="K263">
            <v>34.299999999999997</v>
          </cell>
        </row>
        <row r="264">
          <cell r="B264" t="str">
            <v>Vinyl Acetate</v>
          </cell>
          <cell r="C264" t="str">
            <v>108-05-4</v>
          </cell>
          <cell r="D264" t="str">
            <v>D</v>
          </cell>
          <cell r="E264" t="str">
            <v>I</v>
          </cell>
          <cell r="F264">
            <v>-6</v>
          </cell>
          <cell r="G264">
            <v>402</v>
          </cell>
          <cell r="H264">
            <v>2.6</v>
          </cell>
          <cell r="I264">
            <v>13.4</v>
          </cell>
          <cell r="J264">
            <v>3</v>
          </cell>
          <cell r="K264">
            <v>113.4</v>
          </cell>
          <cell r="L264" t="str">
            <v>IIA</v>
          </cell>
          <cell r="M264">
            <v>0.7</v>
          </cell>
          <cell r="O264">
            <v>0.94</v>
          </cell>
        </row>
        <row r="265">
          <cell r="B265" t="str">
            <v>Vinyl Chloride</v>
          </cell>
          <cell r="C265">
            <v>27398</v>
          </cell>
          <cell r="D265" t="str">
            <v>D</v>
          </cell>
          <cell r="E265" t="str">
            <v>GAS</v>
          </cell>
          <cell r="F265">
            <v>-78</v>
          </cell>
          <cell r="G265">
            <v>472</v>
          </cell>
          <cell r="H265">
            <v>3.6</v>
          </cell>
          <cell r="I265">
            <v>33</v>
          </cell>
          <cell r="J265">
            <v>2.2000000000000002</v>
          </cell>
          <cell r="L265" t="str">
            <v>IIA</v>
          </cell>
          <cell r="O265">
            <v>0.96</v>
          </cell>
        </row>
        <row r="266">
          <cell r="B266" t="str">
            <v>Vinyl Toluene</v>
          </cell>
          <cell r="C266" t="str">
            <v>25013-15-4</v>
          </cell>
          <cell r="D266" t="str">
            <v>D</v>
          </cell>
          <cell r="F266">
            <v>52</v>
          </cell>
          <cell r="G266">
            <v>494</v>
          </cell>
          <cell r="H266">
            <v>0.8</v>
          </cell>
          <cell r="I266">
            <v>11</v>
          </cell>
          <cell r="J266">
            <v>4.0999999999999996</v>
          </cell>
        </row>
        <row r="267">
          <cell r="B267" t="str">
            <v>Vinylidene Chloride</v>
          </cell>
          <cell r="C267" t="str">
            <v>75-35-4</v>
          </cell>
          <cell r="D267" t="str">
            <v>D</v>
          </cell>
          <cell r="E267" t="str">
            <v>I</v>
          </cell>
          <cell r="G267">
            <v>570</v>
          </cell>
          <cell r="H267">
            <v>6.5</v>
          </cell>
          <cell r="I267">
            <v>15.5</v>
          </cell>
          <cell r="J267">
            <v>3.4</v>
          </cell>
          <cell r="K267">
            <v>599.4</v>
          </cell>
          <cell r="L267" t="str">
            <v>IIA</v>
          </cell>
          <cell r="O267">
            <v>3.91</v>
          </cell>
        </row>
        <row r="268">
          <cell r="B268" t="str">
            <v>Xylene</v>
          </cell>
          <cell r="C268" t="str">
            <v>1330-20-7</v>
          </cell>
          <cell r="D268" t="str">
            <v>D</v>
          </cell>
          <cell r="E268" t="str">
            <v>I</v>
          </cell>
          <cell r="F268">
            <v>25</v>
          </cell>
          <cell r="G268">
            <v>464</v>
          </cell>
          <cell r="H268">
            <v>0.9</v>
          </cell>
          <cell r="I268">
            <v>7</v>
          </cell>
          <cell r="J268">
            <v>3.7</v>
          </cell>
          <cell r="L268" t="str">
            <v>IIA</v>
          </cell>
          <cell r="M268">
            <v>0.2</v>
          </cell>
          <cell r="O268">
            <v>1.0900000000000001</v>
          </cell>
        </row>
        <row r="269">
          <cell r="B269" t="str">
            <v>Xylidine</v>
          </cell>
          <cell r="C269" t="str">
            <v>121-69-7</v>
          </cell>
          <cell r="D269" t="str">
            <v>C</v>
          </cell>
          <cell r="E269" t="str">
            <v>IIIA</v>
          </cell>
          <cell r="F269">
            <v>63</v>
          </cell>
          <cell r="G269">
            <v>371</v>
          </cell>
          <cell r="H269">
            <v>1</v>
          </cell>
          <cell r="J269">
            <v>4.2</v>
          </cell>
          <cell r="K269">
            <v>0.7</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png"/><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29"/>
  <sheetViews>
    <sheetView view="pageBreakPreview" zoomScale="115" zoomScaleNormal="115" zoomScaleSheetLayoutView="115" workbookViewId="0">
      <selection activeCell="B19" sqref="B19"/>
    </sheetView>
  </sheetViews>
  <sheetFormatPr defaultRowHeight="16.5"/>
  <cols>
    <col min="1" max="1" width="4.375" customWidth="1"/>
    <col min="2" max="2" width="115.125" customWidth="1"/>
  </cols>
  <sheetData>
    <row r="2" spans="1:2" ht="46.5" customHeight="1">
      <c r="B2" s="66" t="s">
        <v>614</v>
      </c>
    </row>
    <row r="3" spans="1:2" ht="20.25" customHeight="1">
      <c r="A3">
        <v>1</v>
      </c>
      <c r="B3" s="8" t="s">
        <v>662</v>
      </c>
    </row>
    <row r="4" spans="1:2" ht="20.25" customHeight="1">
      <c r="B4" s="8" t="s">
        <v>640</v>
      </c>
    </row>
    <row r="5" spans="1:2" ht="20.25" customHeight="1">
      <c r="B5" s="8" t="s">
        <v>641</v>
      </c>
    </row>
    <row r="6" spans="1:2" ht="20.25" customHeight="1">
      <c r="B6" s="8" t="s">
        <v>642</v>
      </c>
    </row>
    <row r="7" spans="1:2">
      <c r="B7" s="8"/>
    </row>
    <row r="8" spans="1:2" ht="20.25" customHeight="1">
      <c r="A8">
        <v>2</v>
      </c>
      <c r="B8" s="8" t="s">
        <v>643</v>
      </c>
    </row>
    <row r="9" spans="1:2" ht="20.25" customHeight="1">
      <c r="B9" s="64" t="s">
        <v>615</v>
      </c>
    </row>
    <row r="10" spans="1:2" ht="20.25" customHeight="1">
      <c r="B10" s="64" t="s">
        <v>616</v>
      </c>
    </row>
    <row r="11" spans="1:2">
      <c r="B11" s="64"/>
    </row>
    <row r="12" spans="1:2">
      <c r="A12">
        <v>3</v>
      </c>
      <c r="B12" s="8" t="s">
        <v>649</v>
      </c>
    </row>
    <row r="13" spans="1:2">
      <c r="B13" s="8" t="s">
        <v>647</v>
      </c>
    </row>
    <row r="14" spans="1:2">
      <c r="B14" s="8" t="s">
        <v>648</v>
      </c>
    </row>
    <row r="15" spans="1:2">
      <c r="B15" s="8"/>
    </row>
    <row r="16" spans="1:2" ht="20.25" customHeight="1">
      <c r="A16">
        <v>4</v>
      </c>
      <c r="B16" s="8" t="s">
        <v>650</v>
      </c>
    </row>
    <row r="17" spans="2:2" ht="20.25" customHeight="1">
      <c r="B17" s="8" t="s">
        <v>644</v>
      </c>
    </row>
    <row r="18" spans="2:2" ht="20.25" customHeight="1">
      <c r="B18" s="8" t="s">
        <v>694</v>
      </c>
    </row>
    <row r="19" spans="2:2" ht="20.25" customHeight="1">
      <c r="B19" s="65" t="s">
        <v>695</v>
      </c>
    </row>
    <row r="20" spans="2:2" ht="20.25" customHeight="1">
      <c r="B20" s="8" t="s">
        <v>645</v>
      </c>
    </row>
    <row r="21" spans="2:2" ht="20.25" customHeight="1">
      <c r="B21" s="8" t="s">
        <v>646</v>
      </c>
    </row>
    <row r="24" spans="2:2">
      <c r="B24" s="8"/>
    </row>
    <row r="25" spans="2:2">
      <c r="B25" s="8"/>
    </row>
    <row r="26" spans="2:2">
      <c r="B26" s="65"/>
    </row>
    <row r="27" spans="2:2">
      <c r="B27" s="65"/>
    </row>
    <row r="28" spans="2:2">
      <c r="B28" s="8"/>
    </row>
    <row r="29" spans="2:2">
      <c r="B29" s="8"/>
    </row>
  </sheetData>
  <phoneticPr fontId="3" type="noConversion"/>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D20"/>
  <sheetViews>
    <sheetView topLeftCell="B1" zoomScaleNormal="100" zoomScaleSheetLayoutView="100" workbookViewId="0">
      <pane xSplit="3" ySplit="9" topLeftCell="E10" activePane="bottomRight" state="frozen"/>
      <selection activeCell="C3" sqref="C3:E4"/>
      <selection pane="topRight" activeCell="C3" sqref="C3:E4"/>
      <selection pane="bottomLeft" activeCell="C3" sqref="C3:E4"/>
      <selection pane="bottomRight" activeCell="C1" sqref="C1:AD1"/>
    </sheetView>
  </sheetViews>
  <sheetFormatPr defaultRowHeight="16.5"/>
  <cols>
    <col min="1" max="2" width="9.125" style="1"/>
    <col min="3" max="3" width="11.375" customWidth="1"/>
    <col min="5" max="5" width="11.625" customWidth="1"/>
    <col min="7" max="8" width="0" hidden="1" customWidth="1"/>
    <col min="11" max="11" width="9.125" bestFit="1" customWidth="1"/>
    <col min="12" max="12" width="9.625" customWidth="1"/>
    <col min="13" max="13" width="8.375" customWidth="1"/>
    <col min="14" max="14" width="9" customWidth="1"/>
    <col min="16" max="16" width="9.375" bestFit="1" customWidth="1"/>
    <col min="17" max="17" width="9.125" bestFit="1" customWidth="1"/>
    <col min="18" max="18" width="14.625" style="190" customWidth="1"/>
    <col min="19" max="19" width="15.375" style="212" customWidth="1"/>
    <col min="20" max="21" width="9.125" bestFit="1" customWidth="1"/>
    <col min="22" max="22" width="17.375" style="212" customWidth="1"/>
    <col min="23" max="24" width="10.875" customWidth="1"/>
    <col min="25" max="25" width="10.875" style="87" customWidth="1"/>
    <col min="26" max="29" width="10.875" customWidth="1"/>
    <col min="30" max="30" width="19.25" customWidth="1"/>
  </cols>
  <sheetData>
    <row r="1" spans="1:30" ht="24.75" customHeight="1">
      <c r="C1" s="284" t="s">
        <v>635</v>
      </c>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row>
    <row r="2" spans="1:30" ht="7.5" customHeight="1">
      <c r="C2" s="62"/>
      <c r="D2" s="62"/>
      <c r="E2" s="62"/>
      <c r="F2" s="62"/>
      <c r="G2" s="62"/>
      <c r="H2" s="62"/>
      <c r="I2" s="62"/>
      <c r="J2" s="62"/>
      <c r="K2" s="62"/>
      <c r="L2" s="62"/>
      <c r="M2" s="62"/>
      <c r="N2" s="62"/>
      <c r="O2" s="62"/>
      <c r="P2" s="62"/>
      <c r="Q2" s="62"/>
      <c r="R2" s="197"/>
      <c r="S2" s="211"/>
      <c r="T2" s="62"/>
      <c r="U2" s="62"/>
      <c r="V2" s="211"/>
      <c r="W2" s="62"/>
      <c r="X2" s="62"/>
      <c r="Y2" s="100"/>
      <c r="Z2" s="62"/>
      <c r="AA2" s="62"/>
      <c r="AB2" s="62"/>
      <c r="AC2" s="62"/>
      <c r="AD2" s="62"/>
    </row>
    <row r="3" spans="1:30">
      <c r="A3" s="1" t="s">
        <v>46</v>
      </c>
      <c r="C3" s="193" t="s">
        <v>741</v>
      </c>
      <c r="D3" s="190"/>
      <c r="E3" s="131" t="s">
        <v>739</v>
      </c>
      <c r="F3" s="62"/>
      <c r="G3" s="62"/>
      <c r="H3" s="62"/>
      <c r="I3" s="62"/>
      <c r="J3" s="62"/>
      <c r="K3" s="62"/>
      <c r="L3" s="62"/>
      <c r="M3" s="62"/>
      <c r="N3" s="62"/>
      <c r="O3" s="62"/>
      <c r="P3" s="62"/>
      <c r="Q3" s="62"/>
      <c r="R3" s="197"/>
      <c r="S3" s="211"/>
      <c r="T3" s="62"/>
      <c r="U3" s="62"/>
      <c r="V3" s="211"/>
      <c r="W3" s="62"/>
      <c r="X3" s="62"/>
      <c r="Y3" s="100"/>
      <c r="Z3" s="62"/>
      <c r="AA3" s="62"/>
      <c r="AB3" s="62"/>
      <c r="AC3" s="62"/>
      <c r="AD3" s="67" t="s">
        <v>638</v>
      </c>
    </row>
    <row r="4" spans="1:30">
      <c r="C4" s="193" t="s">
        <v>637</v>
      </c>
      <c r="D4" s="131" t="s">
        <v>740</v>
      </c>
      <c r="E4" s="197"/>
      <c r="F4" s="62"/>
      <c r="G4" s="62"/>
      <c r="H4" s="62"/>
      <c r="I4" s="62"/>
      <c r="J4" s="62"/>
      <c r="K4" s="62"/>
      <c r="L4" s="62"/>
      <c r="M4" s="62"/>
      <c r="N4" s="62"/>
      <c r="O4" s="62"/>
      <c r="P4" s="62"/>
      <c r="Q4" s="62"/>
      <c r="R4" s="197"/>
      <c r="S4" s="211"/>
      <c r="T4" s="62"/>
      <c r="U4" s="62"/>
      <c r="V4" s="211"/>
      <c r="W4" s="62"/>
      <c r="X4" s="62"/>
      <c r="Y4" s="100"/>
      <c r="Z4" s="62"/>
      <c r="AA4" s="62"/>
      <c r="AB4" s="62"/>
      <c r="AC4" s="62"/>
      <c r="AD4" s="62"/>
    </row>
    <row r="5" spans="1:30">
      <c r="X5" s="1"/>
      <c r="Y5" s="101"/>
    </row>
    <row r="6" spans="1:30" ht="16.5" customHeight="1">
      <c r="C6" s="276" t="s">
        <v>0</v>
      </c>
      <c r="D6" s="285" t="s">
        <v>1</v>
      </c>
      <c r="E6" s="276" t="s">
        <v>90</v>
      </c>
      <c r="F6" s="285"/>
      <c r="G6" s="285" t="s">
        <v>34</v>
      </c>
      <c r="H6" s="285"/>
      <c r="I6" s="269" t="s">
        <v>47</v>
      </c>
      <c r="J6" s="269" t="s">
        <v>619</v>
      </c>
      <c r="K6" s="276" t="s">
        <v>620</v>
      </c>
      <c r="L6" s="288" t="s">
        <v>617</v>
      </c>
      <c r="M6" s="276" t="s">
        <v>45</v>
      </c>
      <c r="N6" s="285" t="s">
        <v>35</v>
      </c>
      <c r="O6" s="285"/>
      <c r="P6" s="285" t="s">
        <v>36</v>
      </c>
      <c r="Q6" s="285"/>
      <c r="R6" s="285"/>
      <c r="S6" s="285"/>
      <c r="T6" s="285" t="s">
        <v>37</v>
      </c>
      <c r="U6" s="285"/>
      <c r="V6" s="285"/>
      <c r="W6" s="289" t="s">
        <v>663</v>
      </c>
      <c r="X6" s="289" t="s">
        <v>664</v>
      </c>
      <c r="Y6" s="289" t="s">
        <v>736</v>
      </c>
      <c r="Z6" s="269" t="s">
        <v>50</v>
      </c>
      <c r="AA6" s="269" t="s">
        <v>88</v>
      </c>
      <c r="AB6" s="269" t="s">
        <v>89</v>
      </c>
      <c r="AC6" s="272" t="s">
        <v>693</v>
      </c>
      <c r="AD6" s="275" t="s">
        <v>38</v>
      </c>
    </row>
    <row r="7" spans="1:30" ht="16.5" customHeight="1">
      <c r="C7" s="276"/>
      <c r="D7" s="285"/>
      <c r="E7" s="285"/>
      <c r="F7" s="285"/>
      <c r="G7" s="285"/>
      <c r="H7" s="285"/>
      <c r="I7" s="286"/>
      <c r="J7" s="270"/>
      <c r="K7" s="276"/>
      <c r="L7" s="288"/>
      <c r="M7" s="276"/>
      <c r="N7" s="285"/>
      <c r="O7" s="285"/>
      <c r="P7" s="276" t="s">
        <v>86</v>
      </c>
      <c r="Q7" s="276" t="s">
        <v>39</v>
      </c>
      <c r="R7" s="281" t="s">
        <v>743</v>
      </c>
      <c r="S7" s="277" t="s">
        <v>621</v>
      </c>
      <c r="T7" s="276" t="s">
        <v>40</v>
      </c>
      <c r="U7" s="276" t="s">
        <v>41</v>
      </c>
      <c r="V7" s="280" t="s">
        <v>87</v>
      </c>
      <c r="W7" s="289"/>
      <c r="X7" s="289"/>
      <c r="Y7" s="289"/>
      <c r="Z7" s="270"/>
      <c r="AA7" s="270"/>
      <c r="AB7" s="270"/>
      <c r="AC7" s="273"/>
      <c r="AD7" s="275"/>
    </row>
    <row r="8" spans="1:30">
      <c r="C8" s="276"/>
      <c r="D8" s="285"/>
      <c r="E8" s="285"/>
      <c r="F8" s="285"/>
      <c r="G8" s="285"/>
      <c r="H8" s="285"/>
      <c r="I8" s="286"/>
      <c r="J8" s="270"/>
      <c r="K8" s="276"/>
      <c r="L8" s="288"/>
      <c r="M8" s="276"/>
      <c r="N8" s="285"/>
      <c r="O8" s="285"/>
      <c r="P8" s="276"/>
      <c r="Q8" s="276"/>
      <c r="R8" s="282"/>
      <c r="S8" s="278"/>
      <c r="T8" s="276"/>
      <c r="U8" s="276"/>
      <c r="V8" s="280"/>
      <c r="W8" s="289"/>
      <c r="X8" s="289"/>
      <c r="Y8" s="289"/>
      <c r="Z8" s="270"/>
      <c r="AA8" s="270"/>
      <c r="AB8" s="270"/>
      <c r="AC8" s="273"/>
      <c r="AD8" s="275"/>
    </row>
    <row r="9" spans="1:30">
      <c r="C9" s="276"/>
      <c r="D9" s="285"/>
      <c r="E9" s="83" t="s">
        <v>48</v>
      </c>
      <c r="F9" s="83" t="s">
        <v>49</v>
      </c>
      <c r="G9" s="83" t="s">
        <v>33</v>
      </c>
      <c r="H9" s="83" t="s">
        <v>42</v>
      </c>
      <c r="I9" s="287"/>
      <c r="J9" s="271"/>
      <c r="K9" s="276"/>
      <c r="L9" s="288"/>
      <c r="M9" s="276"/>
      <c r="N9" s="82" t="s">
        <v>43</v>
      </c>
      <c r="O9" s="82" t="s">
        <v>44</v>
      </c>
      <c r="P9" s="276"/>
      <c r="Q9" s="276"/>
      <c r="R9" s="283"/>
      <c r="S9" s="279"/>
      <c r="T9" s="276"/>
      <c r="U9" s="276"/>
      <c r="V9" s="280"/>
      <c r="W9" s="289"/>
      <c r="X9" s="289"/>
      <c r="Y9" s="289"/>
      <c r="Z9" s="271"/>
      <c r="AA9" s="271"/>
      <c r="AB9" s="271"/>
      <c r="AC9" s="274"/>
      <c r="AD9" s="275"/>
    </row>
    <row r="10" spans="1:30" s="184" customFormat="1" ht="55.5" customHeight="1">
      <c r="C10" s="231" t="s">
        <v>752</v>
      </c>
      <c r="D10" s="231" t="s">
        <v>752</v>
      </c>
      <c r="E10" s="231" t="s">
        <v>752</v>
      </c>
      <c r="F10" s="231" t="s">
        <v>752</v>
      </c>
      <c r="G10" s="171"/>
      <c r="H10" s="171"/>
      <c r="I10" s="231" t="s">
        <v>752</v>
      </c>
      <c r="J10" s="186"/>
      <c r="K10" s="186"/>
      <c r="L10" s="186"/>
      <c r="M10" s="186"/>
      <c r="N10" s="231" t="s">
        <v>752</v>
      </c>
      <c r="O10" s="231" t="s">
        <v>752</v>
      </c>
      <c r="P10" s="186"/>
      <c r="Q10" s="186"/>
      <c r="R10" s="195"/>
      <c r="S10" s="215"/>
      <c r="T10" s="186"/>
      <c r="U10" s="186"/>
      <c r="V10" s="215"/>
      <c r="W10" s="186"/>
      <c r="X10" s="186"/>
      <c r="Y10" s="186"/>
      <c r="Z10" s="186"/>
      <c r="AA10" s="188"/>
      <c r="AB10" s="188"/>
      <c r="AC10" s="139"/>
      <c r="AD10" s="185"/>
    </row>
    <row r="11" spans="1:30">
      <c r="A11" s="132"/>
      <c r="B11" s="132"/>
      <c r="C11" s="135" t="s">
        <v>689</v>
      </c>
      <c r="D11" s="135"/>
      <c r="E11" s="135"/>
      <c r="F11" s="135"/>
      <c r="G11" s="135"/>
      <c r="H11" s="135"/>
      <c r="I11" s="135"/>
      <c r="J11" s="136"/>
      <c r="K11" s="136"/>
      <c r="L11" s="133"/>
      <c r="M11" s="133"/>
      <c r="N11" s="133"/>
      <c r="O11" s="133"/>
      <c r="P11" s="133"/>
      <c r="Q11" s="133"/>
      <c r="T11" s="133"/>
      <c r="U11" s="133"/>
      <c r="W11" s="133"/>
      <c r="X11" s="133"/>
      <c r="Y11" s="133"/>
      <c r="Z11" s="133"/>
      <c r="AA11" s="133"/>
      <c r="AB11" s="133"/>
      <c r="AC11" s="133"/>
      <c r="AD11" s="133"/>
    </row>
    <row r="12" spans="1:30">
      <c r="A12" s="132"/>
      <c r="B12" s="132"/>
      <c r="C12" s="135" t="s">
        <v>665</v>
      </c>
      <c r="D12" s="137"/>
      <c r="E12" s="136"/>
      <c r="F12" s="136"/>
      <c r="G12" s="136"/>
      <c r="H12" s="136"/>
      <c r="I12" s="136"/>
      <c r="J12" s="136"/>
      <c r="K12" s="136"/>
      <c r="L12" s="133"/>
      <c r="M12" s="133"/>
      <c r="N12" s="133"/>
      <c r="O12" s="133"/>
      <c r="P12" s="133"/>
      <c r="Q12" s="133"/>
      <c r="T12" s="133"/>
      <c r="U12" s="133"/>
      <c r="V12" s="216"/>
      <c r="W12" s="133"/>
      <c r="X12" s="133"/>
      <c r="Y12" s="133"/>
      <c r="Z12" s="133"/>
      <c r="AA12" s="133"/>
      <c r="AB12" s="133"/>
      <c r="AC12" s="133"/>
      <c r="AD12" s="133"/>
    </row>
    <row r="13" spans="1:30">
      <c r="A13" s="132"/>
      <c r="B13" s="132"/>
      <c r="C13" s="135" t="s">
        <v>730</v>
      </c>
      <c r="D13" s="134"/>
      <c r="E13" s="135"/>
      <c r="F13" s="135"/>
      <c r="G13" s="135"/>
      <c r="H13" s="135"/>
      <c r="I13" s="135"/>
      <c r="J13" s="135"/>
      <c r="K13" s="135"/>
      <c r="L13" s="133"/>
      <c r="M13" s="133"/>
      <c r="N13" s="133"/>
      <c r="O13" s="133"/>
      <c r="P13" s="133"/>
      <c r="Q13" s="133"/>
      <c r="T13" s="133"/>
      <c r="U13" s="133"/>
      <c r="V13" s="216"/>
      <c r="W13" s="133"/>
      <c r="X13" s="133"/>
      <c r="Y13" s="133"/>
      <c r="Z13" s="133"/>
      <c r="AA13" s="133"/>
      <c r="AB13" s="133"/>
      <c r="AC13" s="133"/>
      <c r="AD13" s="133"/>
    </row>
    <row r="14" spans="1:30">
      <c r="A14" s="132"/>
      <c r="B14" s="132"/>
      <c r="C14" s="130" t="s">
        <v>699</v>
      </c>
      <c r="D14" s="134"/>
      <c r="E14" s="135"/>
      <c r="F14" s="135"/>
      <c r="G14" s="135"/>
      <c r="H14" s="135"/>
      <c r="I14" s="135"/>
      <c r="J14" s="135"/>
      <c r="K14" s="135"/>
      <c r="L14" s="133"/>
      <c r="M14" s="133"/>
      <c r="N14" s="133"/>
      <c r="O14" s="133"/>
      <c r="P14" s="133"/>
      <c r="Q14" s="133"/>
      <c r="T14" s="133"/>
      <c r="U14" s="133"/>
      <c r="V14" s="216"/>
      <c r="W14" s="133"/>
      <c r="X14" s="133"/>
      <c r="Y14" s="133"/>
      <c r="Z14" s="133"/>
      <c r="AA14" s="133"/>
      <c r="AB14" s="133"/>
      <c r="AC14" s="133"/>
      <c r="AD14" s="133"/>
    </row>
    <row r="20" spans="3:30" s="1" customFormat="1" ht="16.5" customHeight="1">
      <c r="C20"/>
      <c r="D20"/>
      <c r="E20"/>
      <c r="F20"/>
      <c r="G20"/>
      <c r="H20"/>
      <c r="I20"/>
      <c r="J20"/>
      <c r="K20"/>
      <c r="L20"/>
      <c r="M20"/>
      <c r="N20"/>
      <c r="O20"/>
      <c r="P20"/>
      <c r="Q20"/>
      <c r="R20" s="190"/>
      <c r="S20" s="212"/>
      <c r="T20"/>
      <c r="U20"/>
      <c r="V20" s="212"/>
      <c r="W20"/>
      <c r="X20"/>
      <c r="Y20" s="87"/>
      <c r="Z20"/>
      <c r="AA20"/>
      <c r="AB20"/>
      <c r="AC20"/>
      <c r="AD20"/>
    </row>
  </sheetData>
  <mergeCells count="28">
    <mergeCell ref="C1:AD1"/>
    <mergeCell ref="C6:C9"/>
    <mergeCell ref="D6:D9"/>
    <mergeCell ref="E6:F8"/>
    <mergeCell ref="G6:H8"/>
    <mergeCell ref="I6:I9"/>
    <mergeCell ref="J6:J9"/>
    <mergeCell ref="K6:K9"/>
    <mergeCell ref="L6:L9"/>
    <mergeCell ref="M6:M9"/>
    <mergeCell ref="Y6:Y9"/>
    <mergeCell ref="N6:O8"/>
    <mergeCell ref="P6:S6"/>
    <mergeCell ref="T6:V6"/>
    <mergeCell ref="W6:W9"/>
    <mergeCell ref="X6:X9"/>
    <mergeCell ref="AA6:AA9"/>
    <mergeCell ref="AB6:AB9"/>
    <mergeCell ref="AC6:AC9"/>
    <mergeCell ref="AD6:AD9"/>
    <mergeCell ref="P7:P9"/>
    <mergeCell ref="Q7:Q9"/>
    <mergeCell ref="S7:S9"/>
    <mergeCell ref="T7:T9"/>
    <mergeCell ref="U7:U9"/>
    <mergeCell ref="V7:V9"/>
    <mergeCell ref="Z6:Z9"/>
    <mergeCell ref="R7:R9"/>
  </mergeCells>
  <phoneticPr fontId="3" type="noConversion"/>
  <pageMargins left="0.25" right="0.25" top="0.75" bottom="0.75" header="0.3" footer="0.3"/>
  <pageSetup paperSize="8" scale="70" fitToHeight="0"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AD23"/>
  <sheetViews>
    <sheetView topLeftCell="B1" zoomScale="85" zoomScaleNormal="85" zoomScaleSheetLayoutView="100" workbookViewId="0">
      <pane xSplit="3" ySplit="9" topLeftCell="E10" activePane="bottomRight" state="frozen"/>
      <selection activeCell="C3" sqref="C3:E4"/>
      <selection pane="topRight" activeCell="C3" sqref="C3:E4"/>
      <selection pane="bottomLeft" activeCell="C3" sqref="C3:E4"/>
      <selection pane="bottomRight" activeCell="O11" sqref="O11"/>
    </sheetView>
  </sheetViews>
  <sheetFormatPr defaultColWidth="9.125" defaultRowHeight="16.5"/>
  <cols>
    <col min="1" max="2" width="9.125" style="165"/>
    <col min="3" max="3" width="11.375" style="164" customWidth="1"/>
    <col min="4" max="4" width="9.125" style="164"/>
    <col min="5" max="5" width="11.625" style="164" customWidth="1"/>
    <col min="6" max="6" width="9.125" style="164"/>
    <col min="7" max="8" width="0" style="164" hidden="1" customWidth="1"/>
    <col min="9" max="10" width="9.125" style="164"/>
    <col min="11" max="11" width="9.125" style="164" bestFit="1" customWidth="1"/>
    <col min="12" max="12" width="9.625" style="164" customWidth="1"/>
    <col min="13" max="13" width="8.375" style="164" customWidth="1"/>
    <col min="14" max="15" width="9.125" style="164"/>
    <col min="16" max="16" width="9.375" style="164" bestFit="1" customWidth="1"/>
    <col min="17" max="17" width="9.125" style="164" bestFit="1" customWidth="1"/>
    <col min="18" max="18" width="14.75" style="190" customWidth="1"/>
    <col min="19" max="19" width="15.375" style="212" customWidth="1"/>
    <col min="20" max="21" width="9.125" style="164" bestFit="1" customWidth="1"/>
    <col min="22" max="22" width="17.375" style="212" customWidth="1"/>
    <col min="23" max="29" width="10.875" style="164" customWidth="1"/>
    <col min="30" max="30" width="19.25" style="164" customWidth="1"/>
    <col min="31" max="16384" width="9.125" style="164"/>
  </cols>
  <sheetData>
    <row r="1" spans="1:30" ht="24.75" customHeight="1">
      <c r="C1" s="284" t="s">
        <v>635</v>
      </c>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row>
    <row r="2" spans="1:30" ht="7.5" customHeight="1">
      <c r="C2" s="174"/>
      <c r="D2" s="174"/>
      <c r="E2" s="174"/>
      <c r="F2" s="174"/>
      <c r="G2" s="174"/>
      <c r="H2" s="174"/>
      <c r="I2" s="174"/>
      <c r="J2" s="174"/>
      <c r="K2" s="174"/>
      <c r="L2" s="174"/>
      <c r="M2" s="174"/>
      <c r="N2" s="174"/>
      <c r="O2" s="174"/>
      <c r="P2" s="174"/>
      <c r="Q2" s="174"/>
      <c r="R2" s="197"/>
      <c r="S2" s="211"/>
      <c r="T2" s="174"/>
      <c r="U2" s="174"/>
      <c r="V2" s="211"/>
      <c r="W2" s="174"/>
      <c r="X2" s="174"/>
      <c r="Y2" s="174"/>
      <c r="Z2" s="174"/>
      <c r="AA2" s="174"/>
      <c r="AB2" s="174"/>
      <c r="AC2" s="174"/>
      <c r="AD2" s="174"/>
    </row>
    <row r="3" spans="1:30">
      <c r="A3" s="165" t="s">
        <v>46</v>
      </c>
      <c r="C3" s="193" t="s">
        <v>741</v>
      </c>
      <c r="D3" s="190"/>
      <c r="E3" s="131" t="s">
        <v>739</v>
      </c>
      <c r="F3" s="174"/>
      <c r="G3" s="174"/>
      <c r="H3" s="174"/>
      <c r="I3" s="174"/>
      <c r="J3" s="174"/>
      <c r="K3" s="174"/>
      <c r="L3" s="174"/>
      <c r="M3" s="174"/>
      <c r="N3" s="174"/>
      <c r="O3" s="174"/>
      <c r="P3" s="174"/>
      <c r="Q3" s="174"/>
      <c r="R3" s="197"/>
      <c r="S3" s="211"/>
      <c r="T3" s="174"/>
      <c r="U3" s="174"/>
      <c r="V3" s="211"/>
      <c r="W3" s="174"/>
      <c r="X3" s="174"/>
      <c r="Y3" s="174"/>
      <c r="Z3" s="174"/>
      <c r="AA3" s="174"/>
      <c r="AB3" s="174"/>
      <c r="AC3" s="174"/>
      <c r="AD3" s="175" t="s">
        <v>638</v>
      </c>
    </row>
    <row r="4" spans="1:30">
      <c r="C4" s="193" t="s">
        <v>637</v>
      </c>
      <c r="D4" s="131" t="s">
        <v>740</v>
      </c>
      <c r="E4" s="197"/>
      <c r="F4" s="174"/>
      <c r="G4" s="174"/>
      <c r="H4" s="174"/>
      <c r="I4" s="174"/>
      <c r="J4" s="174"/>
      <c r="K4" s="174"/>
      <c r="L4" s="174"/>
      <c r="M4" s="174"/>
      <c r="N4" s="174"/>
      <c r="O4" s="174"/>
      <c r="P4" s="174"/>
      <c r="Q4" s="174"/>
      <c r="R4" s="197"/>
      <c r="S4" s="211"/>
      <c r="T4" s="174"/>
      <c r="U4" s="174"/>
      <c r="V4" s="211"/>
      <c r="W4" s="174"/>
      <c r="X4" s="174"/>
      <c r="Y4" s="174"/>
      <c r="Z4" s="174"/>
      <c r="AA4" s="174"/>
      <c r="AB4" s="174"/>
      <c r="AC4" s="174"/>
      <c r="AD4" s="174"/>
    </row>
    <row r="5" spans="1:30">
      <c r="X5" s="165"/>
      <c r="Y5" s="165"/>
    </row>
    <row r="6" spans="1:30" ht="16.5" customHeight="1">
      <c r="C6" s="276" t="s">
        <v>0</v>
      </c>
      <c r="D6" s="285" t="s">
        <v>1</v>
      </c>
      <c r="E6" s="276" t="s">
        <v>90</v>
      </c>
      <c r="F6" s="285"/>
      <c r="G6" s="285" t="s">
        <v>34</v>
      </c>
      <c r="H6" s="285"/>
      <c r="I6" s="269" t="s">
        <v>47</v>
      </c>
      <c r="J6" s="269" t="s">
        <v>619</v>
      </c>
      <c r="K6" s="276" t="s">
        <v>620</v>
      </c>
      <c r="L6" s="288" t="s">
        <v>617</v>
      </c>
      <c r="M6" s="276" t="s">
        <v>45</v>
      </c>
      <c r="N6" s="285" t="s">
        <v>35</v>
      </c>
      <c r="O6" s="285"/>
      <c r="P6" s="285" t="s">
        <v>36</v>
      </c>
      <c r="Q6" s="285"/>
      <c r="R6" s="285"/>
      <c r="S6" s="285"/>
      <c r="T6" s="285" t="s">
        <v>37</v>
      </c>
      <c r="U6" s="285"/>
      <c r="V6" s="285"/>
      <c r="W6" s="289" t="s">
        <v>663</v>
      </c>
      <c r="X6" s="289" t="s">
        <v>664</v>
      </c>
      <c r="Y6" s="289" t="s">
        <v>736</v>
      </c>
      <c r="Z6" s="269" t="s">
        <v>50</v>
      </c>
      <c r="AA6" s="269" t="s">
        <v>88</v>
      </c>
      <c r="AB6" s="269" t="s">
        <v>89</v>
      </c>
      <c r="AC6" s="272" t="s">
        <v>693</v>
      </c>
      <c r="AD6" s="275" t="s">
        <v>38</v>
      </c>
    </row>
    <row r="7" spans="1:30" ht="16.5" customHeight="1">
      <c r="C7" s="276"/>
      <c r="D7" s="285"/>
      <c r="E7" s="285"/>
      <c r="F7" s="285"/>
      <c r="G7" s="285"/>
      <c r="H7" s="285"/>
      <c r="I7" s="286"/>
      <c r="J7" s="270"/>
      <c r="K7" s="276"/>
      <c r="L7" s="288"/>
      <c r="M7" s="276"/>
      <c r="N7" s="285"/>
      <c r="O7" s="285"/>
      <c r="P7" s="276" t="s">
        <v>86</v>
      </c>
      <c r="Q7" s="276" t="s">
        <v>39</v>
      </c>
      <c r="R7" s="281" t="s">
        <v>743</v>
      </c>
      <c r="S7" s="277" t="s">
        <v>621</v>
      </c>
      <c r="T7" s="276" t="s">
        <v>40</v>
      </c>
      <c r="U7" s="276" t="s">
        <v>41</v>
      </c>
      <c r="V7" s="280" t="s">
        <v>87</v>
      </c>
      <c r="W7" s="289"/>
      <c r="X7" s="289"/>
      <c r="Y7" s="289"/>
      <c r="Z7" s="270"/>
      <c r="AA7" s="270"/>
      <c r="AB7" s="270"/>
      <c r="AC7" s="273"/>
      <c r="AD7" s="275"/>
    </row>
    <row r="8" spans="1:30">
      <c r="C8" s="276"/>
      <c r="D8" s="285"/>
      <c r="E8" s="285"/>
      <c r="F8" s="285"/>
      <c r="G8" s="285"/>
      <c r="H8" s="285"/>
      <c r="I8" s="286"/>
      <c r="J8" s="270"/>
      <c r="K8" s="276"/>
      <c r="L8" s="288"/>
      <c r="M8" s="276"/>
      <c r="N8" s="285"/>
      <c r="O8" s="285"/>
      <c r="P8" s="276"/>
      <c r="Q8" s="276"/>
      <c r="R8" s="282"/>
      <c r="S8" s="278"/>
      <c r="T8" s="276"/>
      <c r="U8" s="276"/>
      <c r="V8" s="280"/>
      <c r="W8" s="289"/>
      <c r="X8" s="289"/>
      <c r="Y8" s="289"/>
      <c r="Z8" s="270"/>
      <c r="AA8" s="270"/>
      <c r="AB8" s="270"/>
      <c r="AC8" s="273"/>
      <c r="AD8" s="275"/>
    </row>
    <row r="9" spans="1:30">
      <c r="C9" s="276"/>
      <c r="D9" s="285"/>
      <c r="E9" s="181" t="s">
        <v>48</v>
      </c>
      <c r="F9" s="181" t="s">
        <v>49</v>
      </c>
      <c r="G9" s="181" t="s">
        <v>33</v>
      </c>
      <c r="H9" s="181" t="s">
        <v>42</v>
      </c>
      <c r="I9" s="287"/>
      <c r="J9" s="271"/>
      <c r="K9" s="276"/>
      <c r="L9" s="288"/>
      <c r="M9" s="276"/>
      <c r="N9" s="180" t="s">
        <v>43</v>
      </c>
      <c r="O9" s="180" t="s">
        <v>44</v>
      </c>
      <c r="P9" s="276"/>
      <c r="Q9" s="276"/>
      <c r="R9" s="283"/>
      <c r="S9" s="279"/>
      <c r="T9" s="276"/>
      <c r="U9" s="276"/>
      <c r="V9" s="280"/>
      <c r="W9" s="289"/>
      <c r="X9" s="289"/>
      <c r="Y9" s="289"/>
      <c r="Z9" s="271"/>
      <c r="AA9" s="271"/>
      <c r="AB9" s="271"/>
      <c r="AC9" s="274"/>
      <c r="AD9" s="275"/>
    </row>
    <row r="10" spans="1:30" ht="52.5" customHeight="1">
      <c r="C10" s="231" t="s">
        <v>752</v>
      </c>
      <c r="D10" s="231" t="s">
        <v>752</v>
      </c>
      <c r="E10" s="231" t="s">
        <v>752</v>
      </c>
      <c r="F10" s="231" t="s">
        <v>752</v>
      </c>
      <c r="G10" s="231" t="s">
        <v>752</v>
      </c>
      <c r="H10" s="231" t="s">
        <v>752</v>
      </c>
      <c r="I10" s="231" t="s">
        <v>752</v>
      </c>
      <c r="J10" s="222"/>
      <c r="K10" s="140"/>
      <c r="L10" s="170"/>
      <c r="M10" s="166"/>
      <c r="N10" s="231" t="s">
        <v>752</v>
      </c>
      <c r="O10" s="231" t="s">
        <v>752</v>
      </c>
      <c r="P10" s="166"/>
      <c r="Q10" s="166"/>
      <c r="R10" s="223"/>
      <c r="S10" s="213"/>
      <c r="T10" s="166"/>
      <c r="U10" s="179"/>
      <c r="V10" s="213"/>
      <c r="W10" s="223"/>
      <c r="X10" s="223"/>
      <c r="Y10" s="166"/>
      <c r="Z10" s="166"/>
      <c r="AA10" s="166"/>
      <c r="AB10" s="166"/>
      <c r="AC10" s="139"/>
      <c r="AD10" s="166"/>
    </row>
    <row r="11" spans="1:30" ht="52.5" customHeight="1">
      <c r="C11" s="167"/>
      <c r="D11" s="167"/>
      <c r="E11" s="166"/>
      <c r="F11" s="166"/>
      <c r="G11" s="171"/>
      <c r="H11" s="171"/>
      <c r="I11" s="172"/>
      <c r="J11" s="168"/>
      <c r="K11" s="170"/>
      <c r="L11" s="170"/>
      <c r="M11" s="166"/>
      <c r="N11" s="169"/>
      <c r="O11" s="169"/>
      <c r="P11" s="166"/>
      <c r="Q11" s="166"/>
      <c r="R11" s="192"/>
      <c r="S11" s="213"/>
      <c r="T11" s="166"/>
      <c r="U11" s="166"/>
      <c r="V11" s="213"/>
      <c r="W11" s="166"/>
      <c r="X11" s="166"/>
      <c r="Y11" s="166"/>
      <c r="Z11" s="166"/>
      <c r="AA11" s="166"/>
      <c r="AB11" s="166"/>
      <c r="AC11" s="139"/>
      <c r="AD11" s="166"/>
    </row>
    <row r="12" spans="1:30">
      <c r="C12" s="176" t="s">
        <v>689</v>
      </c>
      <c r="D12" s="176"/>
      <c r="E12" s="176"/>
      <c r="F12" s="176"/>
      <c r="G12" s="176"/>
      <c r="H12" s="176"/>
      <c r="I12" s="176"/>
      <c r="J12" s="177"/>
      <c r="K12" s="177"/>
    </row>
    <row r="13" spans="1:30">
      <c r="C13" s="176" t="s">
        <v>665</v>
      </c>
      <c r="D13" s="178"/>
      <c r="E13" s="177"/>
      <c r="F13" s="177"/>
      <c r="G13" s="177"/>
      <c r="H13" s="177"/>
      <c r="I13" s="177"/>
      <c r="J13" s="177"/>
      <c r="K13" s="177"/>
      <c r="V13" s="216"/>
    </row>
    <row r="14" spans="1:30">
      <c r="C14" s="176" t="s">
        <v>618</v>
      </c>
      <c r="D14" s="173"/>
      <c r="E14" s="176"/>
      <c r="F14" s="176"/>
      <c r="G14" s="176"/>
      <c r="H14" s="176"/>
      <c r="I14" s="176"/>
      <c r="J14" s="176"/>
      <c r="K14" s="176"/>
      <c r="V14" s="216"/>
    </row>
    <row r="15" spans="1:30">
      <c r="C15" s="130" t="s">
        <v>699</v>
      </c>
      <c r="D15" s="173"/>
      <c r="E15" s="176"/>
      <c r="F15" s="176"/>
      <c r="G15" s="176"/>
      <c r="H15" s="176"/>
      <c r="I15" s="176"/>
      <c r="J15" s="176"/>
      <c r="K15" s="176"/>
      <c r="V15" s="216"/>
    </row>
    <row r="23" ht="16.5" customHeight="1"/>
  </sheetData>
  <mergeCells count="28">
    <mergeCell ref="Z6:Z9"/>
    <mergeCell ref="AA6:AA9"/>
    <mergeCell ref="AB6:AB9"/>
    <mergeCell ref="AC6:AC9"/>
    <mergeCell ref="AD6:AD9"/>
    <mergeCell ref="X6:X9"/>
    <mergeCell ref="P7:P9"/>
    <mergeCell ref="Q7:Q9"/>
    <mergeCell ref="S7:S9"/>
    <mergeCell ref="T7:T9"/>
    <mergeCell ref="U7:U9"/>
    <mergeCell ref="R7:R9"/>
    <mergeCell ref="Y6:Y9"/>
    <mergeCell ref="V7:V9"/>
    <mergeCell ref="C1:AD1"/>
    <mergeCell ref="C6:C9"/>
    <mergeCell ref="D6:D9"/>
    <mergeCell ref="E6:F8"/>
    <mergeCell ref="G6:H8"/>
    <mergeCell ref="I6:I9"/>
    <mergeCell ref="J6:J9"/>
    <mergeCell ref="K6:K9"/>
    <mergeCell ref="L6:L9"/>
    <mergeCell ref="M6:M9"/>
    <mergeCell ref="N6:O8"/>
    <mergeCell ref="P6:S6"/>
    <mergeCell ref="T6:V6"/>
    <mergeCell ref="W6:W9"/>
  </mergeCells>
  <phoneticPr fontId="3" type="noConversion"/>
  <pageMargins left="0.25" right="0.25" top="0.75" bottom="0.75" header="0.3" footer="0.3"/>
  <pageSetup paperSize="8" scale="70"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269"/>
  <sheetViews>
    <sheetView view="pageBreakPreview" zoomScale="85" zoomScaleNormal="100" zoomScaleSheetLayoutView="85" workbookViewId="0">
      <pane ySplit="3" topLeftCell="A4" activePane="bottomLeft" state="frozen"/>
      <selection pane="bottomLeft" activeCell="B2" sqref="B2"/>
    </sheetView>
  </sheetViews>
  <sheetFormatPr defaultRowHeight="16.5"/>
  <cols>
    <col min="1" max="1" width="4.375" style="23" customWidth="1"/>
    <col min="2" max="2" width="39.375" style="59" bestFit="1" customWidth="1"/>
    <col min="3" max="3" width="13.125" style="23" bestFit="1" customWidth="1"/>
    <col min="4" max="4" width="12.625" style="23" bestFit="1" customWidth="1"/>
    <col min="5" max="5" width="11.25" style="23" bestFit="1" customWidth="1"/>
    <col min="6" max="15" width="9" style="23"/>
    <col min="16" max="16" width="6" style="19" hidden="1" customWidth="1"/>
    <col min="17" max="18" width="8.625" style="60" hidden="1" customWidth="1"/>
    <col min="19" max="22" width="8.625" style="61" hidden="1" customWidth="1"/>
    <col min="23" max="23" width="0" style="23" hidden="1" customWidth="1"/>
    <col min="24" max="257" width="9" style="23"/>
    <col min="258" max="258" width="39.375" style="23" bestFit="1" customWidth="1"/>
    <col min="259" max="259" width="13.125" style="23" bestFit="1" customWidth="1"/>
    <col min="260" max="260" width="12.625" style="23" bestFit="1" customWidth="1"/>
    <col min="261" max="261" width="11.25" style="23" bestFit="1" customWidth="1"/>
    <col min="262" max="271" width="9" style="23"/>
    <col min="272" max="279" width="0" style="23" hidden="1" customWidth="1"/>
    <col min="280" max="513" width="9" style="23"/>
    <col min="514" max="514" width="39.375" style="23" bestFit="1" customWidth="1"/>
    <col min="515" max="515" width="13.125" style="23" bestFit="1" customWidth="1"/>
    <col min="516" max="516" width="12.625" style="23" bestFit="1" customWidth="1"/>
    <col min="517" max="517" width="11.25" style="23" bestFit="1" customWidth="1"/>
    <col min="518" max="527" width="9" style="23"/>
    <col min="528" max="535" width="0" style="23" hidden="1" customWidth="1"/>
    <col min="536" max="769" width="9" style="23"/>
    <col min="770" max="770" width="39.375" style="23" bestFit="1" customWidth="1"/>
    <col min="771" max="771" width="13.125" style="23" bestFit="1" customWidth="1"/>
    <col min="772" max="772" width="12.625" style="23" bestFit="1" customWidth="1"/>
    <col min="773" max="773" width="11.25" style="23" bestFit="1" customWidth="1"/>
    <col min="774" max="783" width="9" style="23"/>
    <col min="784" max="791" width="0" style="23" hidden="1" customWidth="1"/>
    <col min="792" max="1025" width="9" style="23"/>
    <col min="1026" max="1026" width="39.375" style="23" bestFit="1" customWidth="1"/>
    <col min="1027" max="1027" width="13.125" style="23" bestFit="1" customWidth="1"/>
    <col min="1028" max="1028" width="12.625" style="23" bestFit="1" customWidth="1"/>
    <col min="1029" max="1029" width="11.25" style="23" bestFit="1" customWidth="1"/>
    <col min="1030" max="1039" width="9" style="23"/>
    <col min="1040" max="1047" width="0" style="23" hidden="1" customWidth="1"/>
    <col min="1048" max="1281" width="9" style="23"/>
    <col min="1282" max="1282" width="39.375" style="23" bestFit="1" customWidth="1"/>
    <col min="1283" max="1283" width="13.125" style="23" bestFit="1" customWidth="1"/>
    <col min="1284" max="1284" width="12.625" style="23" bestFit="1" customWidth="1"/>
    <col min="1285" max="1285" width="11.25" style="23" bestFit="1" customWidth="1"/>
    <col min="1286" max="1295" width="9" style="23"/>
    <col min="1296" max="1303" width="0" style="23" hidden="1" customWidth="1"/>
    <col min="1304" max="1537" width="9" style="23"/>
    <col min="1538" max="1538" width="39.375" style="23" bestFit="1" customWidth="1"/>
    <col min="1539" max="1539" width="13.125" style="23" bestFit="1" customWidth="1"/>
    <col min="1540" max="1540" width="12.625" style="23" bestFit="1" customWidth="1"/>
    <col min="1541" max="1541" width="11.25" style="23" bestFit="1" customWidth="1"/>
    <col min="1542" max="1551" width="9" style="23"/>
    <col min="1552" max="1559" width="0" style="23" hidden="1" customWidth="1"/>
    <col min="1560" max="1793" width="9" style="23"/>
    <col min="1794" max="1794" width="39.375" style="23" bestFit="1" customWidth="1"/>
    <col min="1795" max="1795" width="13.125" style="23" bestFit="1" customWidth="1"/>
    <col min="1796" max="1796" width="12.625" style="23" bestFit="1" customWidth="1"/>
    <col min="1797" max="1797" width="11.25" style="23" bestFit="1" customWidth="1"/>
    <col min="1798" max="1807" width="9" style="23"/>
    <col min="1808" max="1815" width="0" style="23" hidden="1" customWidth="1"/>
    <col min="1816" max="2049" width="9" style="23"/>
    <col min="2050" max="2050" width="39.375" style="23" bestFit="1" customWidth="1"/>
    <col min="2051" max="2051" width="13.125" style="23" bestFit="1" customWidth="1"/>
    <col min="2052" max="2052" width="12.625" style="23" bestFit="1" customWidth="1"/>
    <col min="2053" max="2053" width="11.25" style="23" bestFit="1" customWidth="1"/>
    <col min="2054" max="2063" width="9" style="23"/>
    <col min="2064" max="2071" width="0" style="23" hidden="1" customWidth="1"/>
    <col min="2072" max="2305" width="9" style="23"/>
    <col min="2306" max="2306" width="39.375" style="23" bestFit="1" customWidth="1"/>
    <col min="2307" max="2307" width="13.125" style="23" bestFit="1" customWidth="1"/>
    <col min="2308" max="2308" width="12.625" style="23" bestFit="1" customWidth="1"/>
    <col min="2309" max="2309" width="11.25" style="23" bestFit="1" customWidth="1"/>
    <col min="2310" max="2319" width="9" style="23"/>
    <col min="2320" max="2327" width="0" style="23" hidden="1" customWidth="1"/>
    <col min="2328" max="2561" width="9" style="23"/>
    <col min="2562" max="2562" width="39.375" style="23" bestFit="1" customWidth="1"/>
    <col min="2563" max="2563" width="13.125" style="23" bestFit="1" customWidth="1"/>
    <col min="2564" max="2564" width="12.625" style="23" bestFit="1" customWidth="1"/>
    <col min="2565" max="2565" width="11.25" style="23" bestFit="1" customWidth="1"/>
    <col min="2566" max="2575" width="9" style="23"/>
    <col min="2576" max="2583" width="0" style="23" hidden="1" customWidth="1"/>
    <col min="2584" max="2817" width="9" style="23"/>
    <col min="2818" max="2818" width="39.375" style="23" bestFit="1" customWidth="1"/>
    <col min="2819" max="2819" width="13.125" style="23" bestFit="1" customWidth="1"/>
    <col min="2820" max="2820" width="12.625" style="23" bestFit="1" customWidth="1"/>
    <col min="2821" max="2821" width="11.25" style="23" bestFit="1" customWidth="1"/>
    <col min="2822" max="2831" width="9" style="23"/>
    <col min="2832" max="2839" width="0" style="23" hidden="1" customWidth="1"/>
    <col min="2840" max="3073" width="9" style="23"/>
    <col min="3074" max="3074" width="39.375" style="23" bestFit="1" customWidth="1"/>
    <col min="3075" max="3075" width="13.125" style="23" bestFit="1" customWidth="1"/>
    <col min="3076" max="3076" width="12.625" style="23" bestFit="1" customWidth="1"/>
    <col min="3077" max="3077" width="11.25" style="23" bestFit="1" customWidth="1"/>
    <col min="3078" max="3087" width="9" style="23"/>
    <col min="3088" max="3095" width="0" style="23" hidden="1" customWidth="1"/>
    <col min="3096" max="3329" width="9" style="23"/>
    <col min="3330" max="3330" width="39.375" style="23" bestFit="1" customWidth="1"/>
    <col min="3331" max="3331" width="13.125" style="23" bestFit="1" customWidth="1"/>
    <col min="3332" max="3332" width="12.625" style="23" bestFit="1" customWidth="1"/>
    <col min="3333" max="3333" width="11.25" style="23" bestFit="1" customWidth="1"/>
    <col min="3334" max="3343" width="9" style="23"/>
    <col min="3344" max="3351" width="0" style="23" hidden="1" customWidth="1"/>
    <col min="3352" max="3585" width="9" style="23"/>
    <col min="3586" max="3586" width="39.375" style="23" bestFit="1" customWidth="1"/>
    <col min="3587" max="3587" width="13.125" style="23" bestFit="1" customWidth="1"/>
    <col min="3588" max="3588" width="12.625" style="23" bestFit="1" customWidth="1"/>
    <col min="3589" max="3589" width="11.25" style="23" bestFit="1" customWidth="1"/>
    <col min="3590" max="3599" width="9" style="23"/>
    <col min="3600" max="3607" width="0" style="23" hidden="1" customWidth="1"/>
    <col min="3608" max="3841" width="9" style="23"/>
    <col min="3842" max="3842" width="39.375" style="23" bestFit="1" customWidth="1"/>
    <col min="3843" max="3843" width="13.125" style="23" bestFit="1" customWidth="1"/>
    <col min="3844" max="3844" width="12.625" style="23" bestFit="1" customWidth="1"/>
    <col min="3845" max="3845" width="11.25" style="23" bestFit="1" customWidth="1"/>
    <col min="3846" max="3855" width="9" style="23"/>
    <col min="3856" max="3863" width="0" style="23" hidden="1" customWidth="1"/>
    <col min="3864" max="4097" width="9" style="23"/>
    <col min="4098" max="4098" width="39.375" style="23" bestFit="1" customWidth="1"/>
    <col min="4099" max="4099" width="13.125" style="23" bestFit="1" customWidth="1"/>
    <col min="4100" max="4100" width="12.625" style="23" bestFit="1" customWidth="1"/>
    <col min="4101" max="4101" width="11.25" style="23" bestFit="1" customWidth="1"/>
    <col min="4102" max="4111" width="9" style="23"/>
    <col min="4112" max="4119" width="0" style="23" hidden="1" customWidth="1"/>
    <col min="4120" max="4353" width="9" style="23"/>
    <col min="4354" max="4354" width="39.375" style="23" bestFit="1" customWidth="1"/>
    <col min="4355" max="4355" width="13.125" style="23" bestFit="1" customWidth="1"/>
    <col min="4356" max="4356" width="12.625" style="23" bestFit="1" customWidth="1"/>
    <col min="4357" max="4357" width="11.25" style="23" bestFit="1" customWidth="1"/>
    <col min="4358" max="4367" width="9" style="23"/>
    <col min="4368" max="4375" width="0" style="23" hidden="1" customWidth="1"/>
    <col min="4376" max="4609" width="9" style="23"/>
    <col min="4610" max="4610" width="39.375" style="23" bestFit="1" customWidth="1"/>
    <col min="4611" max="4611" width="13.125" style="23" bestFit="1" customWidth="1"/>
    <col min="4612" max="4612" width="12.625" style="23" bestFit="1" customWidth="1"/>
    <col min="4613" max="4613" width="11.25" style="23" bestFit="1" customWidth="1"/>
    <col min="4614" max="4623" width="9" style="23"/>
    <col min="4624" max="4631" width="0" style="23" hidden="1" customWidth="1"/>
    <col min="4632" max="4865" width="9" style="23"/>
    <col min="4866" max="4866" width="39.375" style="23" bestFit="1" customWidth="1"/>
    <col min="4867" max="4867" width="13.125" style="23" bestFit="1" customWidth="1"/>
    <col min="4868" max="4868" width="12.625" style="23" bestFit="1" customWidth="1"/>
    <col min="4869" max="4869" width="11.25" style="23" bestFit="1" customWidth="1"/>
    <col min="4870" max="4879" width="9" style="23"/>
    <col min="4880" max="4887" width="0" style="23" hidden="1" customWidth="1"/>
    <col min="4888" max="5121" width="9" style="23"/>
    <col min="5122" max="5122" width="39.375" style="23" bestFit="1" customWidth="1"/>
    <col min="5123" max="5123" width="13.125" style="23" bestFit="1" customWidth="1"/>
    <col min="5124" max="5124" width="12.625" style="23" bestFit="1" customWidth="1"/>
    <col min="5125" max="5125" width="11.25" style="23" bestFit="1" customWidth="1"/>
    <col min="5126" max="5135" width="9" style="23"/>
    <col min="5136" max="5143" width="0" style="23" hidden="1" customWidth="1"/>
    <col min="5144" max="5377" width="9" style="23"/>
    <col min="5378" max="5378" width="39.375" style="23" bestFit="1" customWidth="1"/>
    <col min="5379" max="5379" width="13.125" style="23" bestFit="1" customWidth="1"/>
    <col min="5380" max="5380" width="12.625" style="23" bestFit="1" customWidth="1"/>
    <col min="5381" max="5381" width="11.25" style="23" bestFit="1" customWidth="1"/>
    <col min="5382" max="5391" width="9" style="23"/>
    <col min="5392" max="5399" width="0" style="23" hidden="1" customWidth="1"/>
    <col min="5400" max="5633" width="9" style="23"/>
    <col min="5634" max="5634" width="39.375" style="23" bestFit="1" customWidth="1"/>
    <col min="5635" max="5635" width="13.125" style="23" bestFit="1" customWidth="1"/>
    <col min="5636" max="5636" width="12.625" style="23" bestFit="1" customWidth="1"/>
    <col min="5637" max="5637" width="11.25" style="23" bestFit="1" customWidth="1"/>
    <col min="5638" max="5647" width="9" style="23"/>
    <col min="5648" max="5655" width="0" style="23" hidden="1" customWidth="1"/>
    <col min="5656" max="5889" width="9" style="23"/>
    <col min="5890" max="5890" width="39.375" style="23" bestFit="1" customWidth="1"/>
    <col min="5891" max="5891" width="13.125" style="23" bestFit="1" customWidth="1"/>
    <col min="5892" max="5892" width="12.625" style="23" bestFit="1" customWidth="1"/>
    <col min="5893" max="5893" width="11.25" style="23" bestFit="1" customWidth="1"/>
    <col min="5894" max="5903" width="9" style="23"/>
    <col min="5904" max="5911" width="0" style="23" hidden="1" customWidth="1"/>
    <col min="5912" max="6145" width="9" style="23"/>
    <col min="6146" max="6146" width="39.375" style="23" bestFit="1" customWidth="1"/>
    <col min="6147" max="6147" width="13.125" style="23" bestFit="1" customWidth="1"/>
    <col min="6148" max="6148" width="12.625" style="23" bestFit="1" customWidth="1"/>
    <col min="6149" max="6149" width="11.25" style="23" bestFit="1" customWidth="1"/>
    <col min="6150" max="6159" width="9" style="23"/>
    <col min="6160" max="6167" width="0" style="23" hidden="1" customWidth="1"/>
    <col min="6168" max="6401" width="9" style="23"/>
    <col min="6402" max="6402" width="39.375" style="23" bestFit="1" customWidth="1"/>
    <col min="6403" max="6403" width="13.125" style="23" bestFit="1" customWidth="1"/>
    <col min="6404" max="6404" width="12.625" style="23" bestFit="1" customWidth="1"/>
    <col min="6405" max="6405" width="11.25" style="23" bestFit="1" customWidth="1"/>
    <col min="6406" max="6415" width="9" style="23"/>
    <col min="6416" max="6423" width="0" style="23" hidden="1" customWidth="1"/>
    <col min="6424" max="6657" width="9" style="23"/>
    <col min="6658" max="6658" width="39.375" style="23" bestFit="1" customWidth="1"/>
    <col min="6659" max="6659" width="13.125" style="23" bestFit="1" customWidth="1"/>
    <col min="6660" max="6660" width="12.625" style="23" bestFit="1" customWidth="1"/>
    <col min="6661" max="6661" width="11.25" style="23" bestFit="1" customWidth="1"/>
    <col min="6662" max="6671" width="9" style="23"/>
    <col min="6672" max="6679" width="0" style="23" hidden="1" customWidth="1"/>
    <col min="6680" max="6913" width="9" style="23"/>
    <col min="6914" max="6914" width="39.375" style="23" bestFit="1" customWidth="1"/>
    <col min="6915" max="6915" width="13.125" style="23" bestFit="1" customWidth="1"/>
    <col min="6916" max="6916" width="12.625" style="23" bestFit="1" customWidth="1"/>
    <col min="6917" max="6917" width="11.25" style="23" bestFit="1" customWidth="1"/>
    <col min="6918" max="6927" width="9" style="23"/>
    <col min="6928" max="6935" width="0" style="23" hidden="1" customWidth="1"/>
    <col min="6936" max="7169" width="9" style="23"/>
    <col min="7170" max="7170" width="39.375" style="23" bestFit="1" customWidth="1"/>
    <col min="7171" max="7171" width="13.125" style="23" bestFit="1" customWidth="1"/>
    <col min="7172" max="7172" width="12.625" style="23" bestFit="1" customWidth="1"/>
    <col min="7173" max="7173" width="11.25" style="23" bestFit="1" customWidth="1"/>
    <col min="7174" max="7183" width="9" style="23"/>
    <col min="7184" max="7191" width="0" style="23" hidden="1" customWidth="1"/>
    <col min="7192" max="7425" width="9" style="23"/>
    <col min="7426" max="7426" width="39.375" style="23" bestFit="1" customWidth="1"/>
    <col min="7427" max="7427" width="13.125" style="23" bestFit="1" customWidth="1"/>
    <col min="7428" max="7428" width="12.625" style="23" bestFit="1" customWidth="1"/>
    <col min="7429" max="7429" width="11.25" style="23" bestFit="1" customWidth="1"/>
    <col min="7430" max="7439" width="9" style="23"/>
    <col min="7440" max="7447" width="0" style="23" hidden="1" customWidth="1"/>
    <col min="7448" max="7681" width="9" style="23"/>
    <col min="7682" max="7682" width="39.375" style="23" bestFit="1" customWidth="1"/>
    <col min="7683" max="7683" width="13.125" style="23" bestFit="1" customWidth="1"/>
    <col min="7684" max="7684" width="12.625" style="23" bestFit="1" customWidth="1"/>
    <col min="7685" max="7685" width="11.25" style="23" bestFit="1" customWidth="1"/>
    <col min="7686" max="7695" width="9" style="23"/>
    <col min="7696" max="7703" width="0" style="23" hidden="1" customWidth="1"/>
    <col min="7704" max="7937" width="9" style="23"/>
    <col min="7938" max="7938" width="39.375" style="23" bestFit="1" customWidth="1"/>
    <col min="7939" max="7939" width="13.125" style="23" bestFit="1" customWidth="1"/>
    <col min="7940" max="7940" width="12.625" style="23" bestFit="1" customWidth="1"/>
    <col min="7941" max="7941" width="11.25" style="23" bestFit="1" customWidth="1"/>
    <col min="7942" max="7951" width="9" style="23"/>
    <col min="7952" max="7959" width="0" style="23" hidden="1" customWidth="1"/>
    <col min="7960" max="8193" width="9" style="23"/>
    <col min="8194" max="8194" width="39.375" style="23" bestFit="1" customWidth="1"/>
    <col min="8195" max="8195" width="13.125" style="23" bestFit="1" customWidth="1"/>
    <col min="8196" max="8196" width="12.625" style="23" bestFit="1" customWidth="1"/>
    <col min="8197" max="8197" width="11.25" style="23" bestFit="1" customWidth="1"/>
    <col min="8198" max="8207" width="9" style="23"/>
    <col min="8208" max="8215" width="0" style="23" hidden="1" customWidth="1"/>
    <col min="8216" max="8449" width="9" style="23"/>
    <col min="8450" max="8450" width="39.375" style="23" bestFit="1" customWidth="1"/>
    <col min="8451" max="8451" width="13.125" style="23" bestFit="1" customWidth="1"/>
    <col min="8452" max="8452" width="12.625" style="23" bestFit="1" customWidth="1"/>
    <col min="8453" max="8453" width="11.25" style="23" bestFit="1" customWidth="1"/>
    <col min="8454" max="8463" width="9" style="23"/>
    <col min="8464" max="8471" width="0" style="23" hidden="1" customWidth="1"/>
    <col min="8472" max="8705" width="9" style="23"/>
    <col min="8706" max="8706" width="39.375" style="23" bestFit="1" customWidth="1"/>
    <col min="8707" max="8707" width="13.125" style="23" bestFit="1" customWidth="1"/>
    <col min="8708" max="8708" width="12.625" style="23" bestFit="1" customWidth="1"/>
    <col min="8709" max="8709" width="11.25" style="23" bestFit="1" customWidth="1"/>
    <col min="8710" max="8719" width="9" style="23"/>
    <col min="8720" max="8727" width="0" style="23" hidden="1" customWidth="1"/>
    <col min="8728" max="8961" width="9" style="23"/>
    <col min="8962" max="8962" width="39.375" style="23" bestFit="1" customWidth="1"/>
    <col min="8963" max="8963" width="13.125" style="23" bestFit="1" customWidth="1"/>
    <col min="8964" max="8964" width="12.625" style="23" bestFit="1" customWidth="1"/>
    <col min="8965" max="8965" width="11.25" style="23" bestFit="1" customWidth="1"/>
    <col min="8966" max="8975" width="9" style="23"/>
    <col min="8976" max="8983" width="0" style="23" hidden="1" customWidth="1"/>
    <col min="8984" max="9217" width="9" style="23"/>
    <col min="9218" max="9218" width="39.375" style="23" bestFit="1" customWidth="1"/>
    <col min="9219" max="9219" width="13.125" style="23" bestFit="1" customWidth="1"/>
    <col min="9220" max="9220" width="12.625" style="23" bestFit="1" customWidth="1"/>
    <col min="9221" max="9221" width="11.25" style="23" bestFit="1" customWidth="1"/>
    <col min="9222" max="9231" width="9" style="23"/>
    <col min="9232" max="9239" width="0" style="23" hidden="1" customWidth="1"/>
    <col min="9240" max="9473" width="9" style="23"/>
    <col min="9474" max="9474" width="39.375" style="23" bestFit="1" customWidth="1"/>
    <col min="9475" max="9475" width="13.125" style="23" bestFit="1" customWidth="1"/>
    <col min="9476" max="9476" width="12.625" style="23" bestFit="1" customWidth="1"/>
    <col min="9477" max="9477" width="11.25" style="23" bestFit="1" customWidth="1"/>
    <col min="9478" max="9487" width="9" style="23"/>
    <col min="9488" max="9495" width="0" style="23" hidden="1" customWidth="1"/>
    <col min="9496" max="9729" width="9" style="23"/>
    <col min="9730" max="9730" width="39.375" style="23" bestFit="1" customWidth="1"/>
    <col min="9731" max="9731" width="13.125" style="23" bestFit="1" customWidth="1"/>
    <col min="9732" max="9732" width="12.625" style="23" bestFit="1" customWidth="1"/>
    <col min="9733" max="9733" width="11.25" style="23" bestFit="1" customWidth="1"/>
    <col min="9734" max="9743" width="9" style="23"/>
    <col min="9744" max="9751" width="0" style="23" hidden="1" customWidth="1"/>
    <col min="9752" max="9985" width="9" style="23"/>
    <col min="9986" max="9986" width="39.375" style="23" bestFit="1" customWidth="1"/>
    <col min="9987" max="9987" width="13.125" style="23" bestFit="1" customWidth="1"/>
    <col min="9988" max="9988" width="12.625" style="23" bestFit="1" customWidth="1"/>
    <col min="9989" max="9989" width="11.25" style="23" bestFit="1" customWidth="1"/>
    <col min="9990" max="9999" width="9" style="23"/>
    <col min="10000" max="10007" width="0" style="23" hidden="1" customWidth="1"/>
    <col min="10008" max="10241" width="9" style="23"/>
    <col min="10242" max="10242" width="39.375" style="23" bestFit="1" customWidth="1"/>
    <col min="10243" max="10243" width="13.125" style="23" bestFit="1" customWidth="1"/>
    <col min="10244" max="10244" width="12.625" style="23" bestFit="1" customWidth="1"/>
    <col min="10245" max="10245" width="11.25" style="23" bestFit="1" customWidth="1"/>
    <col min="10246" max="10255" width="9" style="23"/>
    <col min="10256" max="10263" width="0" style="23" hidden="1" customWidth="1"/>
    <col min="10264" max="10497" width="9" style="23"/>
    <col min="10498" max="10498" width="39.375" style="23" bestFit="1" customWidth="1"/>
    <col min="10499" max="10499" width="13.125" style="23" bestFit="1" customWidth="1"/>
    <col min="10500" max="10500" width="12.625" style="23" bestFit="1" customWidth="1"/>
    <col min="10501" max="10501" width="11.25" style="23" bestFit="1" customWidth="1"/>
    <col min="10502" max="10511" width="9" style="23"/>
    <col min="10512" max="10519" width="0" style="23" hidden="1" customWidth="1"/>
    <col min="10520" max="10753" width="9" style="23"/>
    <col min="10754" max="10754" width="39.375" style="23" bestFit="1" customWidth="1"/>
    <col min="10755" max="10755" width="13.125" style="23" bestFit="1" customWidth="1"/>
    <col min="10756" max="10756" width="12.625" style="23" bestFit="1" customWidth="1"/>
    <col min="10757" max="10757" width="11.25" style="23" bestFit="1" customWidth="1"/>
    <col min="10758" max="10767" width="9" style="23"/>
    <col min="10768" max="10775" width="0" style="23" hidden="1" customWidth="1"/>
    <col min="10776" max="11009" width="9" style="23"/>
    <col min="11010" max="11010" width="39.375" style="23" bestFit="1" customWidth="1"/>
    <col min="11011" max="11011" width="13.125" style="23" bestFit="1" customWidth="1"/>
    <col min="11012" max="11012" width="12.625" style="23" bestFit="1" customWidth="1"/>
    <col min="11013" max="11013" width="11.25" style="23" bestFit="1" customWidth="1"/>
    <col min="11014" max="11023" width="9" style="23"/>
    <col min="11024" max="11031" width="0" style="23" hidden="1" customWidth="1"/>
    <col min="11032" max="11265" width="9" style="23"/>
    <col min="11266" max="11266" width="39.375" style="23" bestFit="1" customWidth="1"/>
    <col min="11267" max="11267" width="13.125" style="23" bestFit="1" customWidth="1"/>
    <col min="11268" max="11268" width="12.625" style="23" bestFit="1" customWidth="1"/>
    <col min="11269" max="11269" width="11.25" style="23" bestFit="1" customWidth="1"/>
    <col min="11270" max="11279" width="9" style="23"/>
    <col min="11280" max="11287" width="0" style="23" hidden="1" customWidth="1"/>
    <col min="11288" max="11521" width="9" style="23"/>
    <col min="11522" max="11522" width="39.375" style="23" bestFit="1" customWidth="1"/>
    <col min="11523" max="11523" width="13.125" style="23" bestFit="1" customWidth="1"/>
    <col min="11524" max="11524" width="12.625" style="23" bestFit="1" customWidth="1"/>
    <col min="11525" max="11525" width="11.25" style="23" bestFit="1" customWidth="1"/>
    <col min="11526" max="11535" width="9" style="23"/>
    <col min="11536" max="11543" width="0" style="23" hidden="1" customWidth="1"/>
    <col min="11544" max="11777" width="9" style="23"/>
    <col min="11778" max="11778" width="39.375" style="23" bestFit="1" customWidth="1"/>
    <col min="11779" max="11779" width="13.125" style="23" bestFit="1" customWidth="1"/>
    <col min="11780" max="11780" width="12.625" style="23" bestFit="1" customWidth="1"/>
    <col min="11781" max="11781" width="11.25" style="23" bestFit="1" customWidth="1"/>
    <col min="11782" max="11791" width="9" style="23"/>
    <col min="11792" max="11799" width="0" style="23" hidden="1" customWidth="1"/>
    <col min="11800" max="12033" width="9" style="23"/>
    <col min="12034" max="12034" width="39.375" style="23" bestFit="1" customWidth="1"/>
    <col min="12035" max="12035" width="13.125" style="23" bestFit="1" customWidth="1"/>
    <col min="12036" max="12036" width="12.625" style="23" bestFit="1" customWidth="1"/>
    <col min="12037" max="12037" width="11.25" style="23" bestFit="1" customWidth="1"/>
    <col min="12038" max="12047" width="9" style="23"/>
    <col min="12048" max="12055" width="0" style="23" hidden="1" customWidth="1"/>
    <col min="12056" max="12289" width="9" style="23"/>
    <col min="12290" max="12290" width="39.375" style="23" bestFit="1" customWidth="1"/>
    <col min="12291" max="12291" width="13.125" style="23" bestFit="1" customWidth="1"/>
    <col min="12292" max="12292" width="12.625" style="23" bestFit="1" customWidth="1"/>
    <col min="12293" max="12293" width="11.25" style="23" bestFit="1" customWidth="1"/>
    <col min="12294" max="12303" width="9" style="23"/>
    <col min="12304" max="12311" width="0" style="23" hidden="1" customWidth="1"/>
    <col min="12312" max="12545" width="9" style="23"/>
    <col min="12546" max="12546" width="39.375" style="23" bestFit="1" customWidth="1"/>
    <col min="12547" max="12547" width="13.125" style="23" bestFit="1" customWidth="1"/>
    <col min="12548" max="12548" width="12.625" style="23" bestFit="1" customWidth="1"/>
    <col min="12549" max="12549" width="11.25" style="23" bestFit="1" customWidth="1"/>
    <col min="12550" max="12559" width="9" style="23"/>
    <col min="12560" max="12567" width="0" style="23" hidden="1" customWidth="1"/>
    <col min="12568" max="12801" width="9" style="23"/>
    <col min="12802" max="12802" width="39.375" style="23" bestFit="1" customWidth="1"/>
    <col min="12803" max="12803" width="13.125" style="23" bestFit="1" customWidth="1"/>
    <col min="12804" max="12804" width="12.625" style="23" bestFit="1" customWidth="1"/>
    <col min="12805" max="12805" width="11.25" style="23" bestFit="1" customWidth="1"/>
    <col min="12806" max="12815" width="9" style="23"/>
    <col min="12816" max="12823" width="0" style="23" hidden="1" customWidth="1"/>
    <col min="12824" max="13057" width="9" style="23"/>
    <col min="13058" max="13058" width="39.375" style="23" bestFit="1" customWidth="1"/>
    <col min="13059" max="13059" width="13.125" style="23" bestFit="1" customWidth="1"/>
    <col min="13060" max="13060" width="12.625" style="23" bestFit="1" customWidth="1"/>
    <col min="13061" max="13061" width="11.25" style="23" bestFit="1" customWidth="1"/>
    <col min="13062" max="13071" width="9" style="23"/>
    <col min="13072" max="13079" width="0" style="23" hidden="1" customWidth="1"/>
    <col min="13080" max="13313" width="9" style="23"/>
    <col min="13314" max="13314" width="39.375" style="23" bestFit="1" customWidth="1"/>
    <col min="13315" max="13315" width="13.125" style="23" bestFit="1" customWidth="1"/>
    <col min="13316" max="13316" width="12.625" style="23" bestFit="1" customWidth="1"/>
    <col min="13317" max="13317" width="11.25" style="23" bestFit="1" customWidth="1"/>
    <col min="13318" max="13327" width="9" style="23"/>
    <col min="13328" max="13335" width="0" style="23" hidden="1" customWidth="1"/>
    <col min="13336" max="13569" width="9" style="23"/>
    <col min="13570" max="13570" width="39.375" style="23" bestFit="1" customWidth="1"/>
    <col min="13571" max="13571" width="13.125" style="23" bestFit="1" customWidth="1"/>
    <col min="13572" max="13572" width="12.625" style="23" bestFit="1" customWidth="1"/>
    <col min="13573" max="13573" width="11.25" style="23" bestFit="1" customWidth="1"/>
    <col min="13574" max="13583" width="9" style="23"/>
    <col min="13584" max="13591" width="0" style="23" hidden="1" customWidth="1"/>
    <col min="13592" max="13825" width="9" style="23"/>
    <col min="13826" max="13826" width="39.375" style="23" bestFit="1" customWidth="1"/>
    <col min="13827" max="13827" width="13.125" style="23" bestFit="1" customWidth="1"/>
    <col min="13828" max="13828" width="12.625" style="23" bestFit="1" customWidth="1"/>
    <col min="13829" max="13829" width="11.25" style="23" bestFit="1" customWidth="1"/>
    <col min="13830" max="13839" width="9" style="23"/>
    <col min="13840" max="13847" width="0" style="23" hidden="1" customWidth="1"/>
    <col min="13848" max="14081" width="9" style="23"/>
    <col min="14082" max="14082" width="39.375" style="23" bestFit="1" customWidth="1"/>
    <col min="14083" max="14083" width="13.125" style="23" bestFit="1" customWidth="1"/>
    <col min="14084" max="14084" width="12.625" style="23" bestFit="1" customWidth="1"/>
    <col min="14085" max="14085" width="11.25" style="23" bestFit="1" customWidth="1"/>
    <col min="14086" max="14095" width="9" style="23"/>
    <col min="14096" max="14103" width="0" style="23" hidden="1" customWidth="1"/>
    <col min="14104" max="14337" width="9" style="23"/>
    <col min="14338" max="14338" width="39.375" style="23" bestFit="1" customWidth="1"/>
    <col min="14339" max="14339" width="13.125" style="23" bestFit="1" customWidth="1"/>
    <col min="14340" max="14340" width="12.625" style="23" bestFit="1" customWidth="1"/>
    <col min="14341" max="14341" width="11.25" style="23" bestFit="1" customWidth="1"/>
    <col min="14342" max="14351" width="9" style="23"/>
    <col min="14352" max="14359" width="0" style="23" hidden="1" customWidth="1"/>
    <col min="14360" max="14593" width="9" style="23"/>
    <col min="14594" max="14594" width="39.375" style="23" bestFit="1" customWidth="1"/>
    <col min="14595" max="14595" width="13.125" style="23" bestFit="1" customWidth="1"/>
    <col min="14596" max="14596" width="12.625" style="23" bestFit="1" customWidth="1"/>
    <col min="14597" max="14597" width="11.25" style="23" bestFit="1" customWidth="1"/>
    <col min="14598" max="14607" width="9" style="23"/>
    <col min="14608" max="14615" width="0" style="23" hidden="1" customWidth="1"/>
    <col min="14616" max="14849" width="9" style="23"/>
    <col min="14850" max="14850" width="39.375" style="23" bestFit="1" customWidth="1"/>
    <col min="14851" max="14851" width="13.125" style="23" bestFit="1" customWidth="1"/>
    <col min="14852" max="14852" width="12.625" style="23" bestFit="1" customWidth="1"/>
    <col min="14853" max="14853" width="11.25" style="23" bestFit="1" customWidth="1"/>
    <col min="14854" max="14863" width="9" style="23"/>
    <col min="14864" max="14871" width="0" style="23" hidden="1" customWidth="1"/>
    <col min="14872" max="15105" width="9" style="23"/>
    <col min="15106" max="15106" width="39.375" style="23" bestFit="1" customWidth="1"/>
    <col min="15107" max="15107" width="13.125" style="23" bestFit="1" customWidth="1"/>
    <col min="15108" max="15108" width="12.625" style="23" bestFit="1" customWidth="1"/>
    <col min="15109" max="15109" width="11.25" style="23" bestFit="1" customWidth="1"/>
    <col min="15110" max="15119" width="9" style="23"/>
    <col min="15120" max="15127" width="0" style="23" hidden="1" customWidth="1"/>
    <col min="15128" max="15361" width="9" style="23"/>
    <col min="15362" max="15362" width="39.375" style="23" bestFit="1" customWidth="1"/>
    <col min="15363" max="15363" width="13.125" style="23" bestFit="1" customWidth="1"/>
    <col min="15364" max="15364" width="12.625" style="23" bestFit="1" customWidth="1"/>
    <col min="15365" max="15365" width="11.25" style="23" bestFit="1" customWidth="1"/>
    <col min="15366" max="15375" width="9" style="23"/>
    <col min="15376" max="15383" width="0" style="23" hidden="1" customWidth="1"/>
    <col min="15384" max="15617" width="9" style="23"/>
    <col min="15618" max="15618" width="39.375" style="23" bestFit="1" customWidth="1"/>
    <col min="15619" max="15619" width="13.125" style="23" bestFit="1" customWidth="1"/>
    <col min="15620" max="15620" width="12.625" style="23" bestFit="1" customWidth="1"/>
    <col min="15621" max="15621" width="11.25" style="23" bestFit="1" customWidth="1"/>
    <col min="15622" max="15631" width="9" style="23"/>
    <col min="15632" max="15639" width="0" style="23" hidden="1" customWidth="1"/>
    <col min="15640" max="15873" width="9" style="23"/>
    <col min="15874" max="15874" width="39.375" style="23" bestFit="1" customWidth="1"/>
    <col min="15875" max="15875" width="13.125" style="23" bestFit="1" customWidth="1"/>
    <col min="15876" max="15876" width="12.625" style="23" bestFit="1" customWidth="1"/>
    <col min="15877" max="15877" width="11.25" style="23" bestFit="1" customWidth="1"/>
    <col min="15878" max="15887" width="9" style="23"/>
    <col min="15888" max="15895" width="0" style="23" hidden="1" customWidth="1"/>
    <col min="15896" max="16129" width="9" style="23"/>
    <col min="16130" max="16130" width="39.375" style="23" bestFit="1" customWidth="1"/>
    <col min="16131" max="16131" width="13.125" style="23" bestFit="1" customWidth="1"/>
    <col min="16132" max="16132" width="12.625" style="23" bestFit="1" customWidth="1"/>
    <col min="16133" max="16133" width="11.25" style="23" bestFit="1" customWidth="1"/>
    <col min="16134" max="16143" width="9" style="23"/>
    <col min="16144" max="16151" width="0" style="23" hidden="1" customWidth="1"/>
    <col min="16152" max="16384" width="9" style="23"/>
  </cols>
  <sheetData>
    <row r="2" spans="2:22" ht="39" customHeight="1">
      <c r="B2" s="63" t="s">
        <v>690</v>
      </c>
    </row>
    <row r="3" spans="2:22" ht="49.5">
      <c r="B3" s="12" t="s">
        <v>91</v>
      </c>
      <c r="C3" s="12" t="s">
        <v>92</v>
      </c>
      <c r="D3" s="13" t="s">
        <v>93</v>
      </c>
      <c r="E3" s="14" t="s">
        <v>94</v>
      </c>
      <c r="F3" s="15" t="s">
        <v>95</v>
      </c>
      <c r="G3" s="16" t="s">
        <v>96</v>
      </c>
      <c r="H3" s="17" t="s">
        <v>97</v>
      </c>
      <c r="I3" s="17" t="s">
        <v>98</v>
      </c>
      <c r="J3" s="16" t="s">
        <v>99</v>
      </c>
      <c r="K3" s="16" t="s">
        <v>100</v>
      </c>
      <c r="L3" s="13" t="s">
        <v>101</v>
      </c>
      <c r="M3" s="16" t="s">
        <v>102</v>
      </c>
      <c r="N3" s="15" t="s">
        <v>103</v>
      </c>
      <c r="O3" s="18" t="s">
        <v>104</v>
      </c>
      <c r="Q3" s="20" t="s">
        <v>105</v>
      </c>
      <c r="R3" s="21" t="s">
        <v>106</v>
      </c>
      <c r="S3" s="21" t="s">
        <v>107</v>
      </c>
      <c r="T3" s="21" t="s">
        <v>106</v>
      </c>
      <c r="U3" s="21" t="s">
        <v>94</v>
      </c>
      <c r="V3" s="22" t="s">
        <v>108</v>
      </c>
    </row>
    <row r="4" spans="2:22" s="33" customFormat="1">
      <c r="B4" s="24" t="s">
        <v>613</v>
      </c>
      <c r="C4" s="25" t="s">
        <v>109</v>
      </c>
      <c r="D4" s="26" t="s">
        <v>110</v>
      </c>
      <c r="E4" s="26" t="s">
        <v>111</v>
      </c>
      <c r="F4" s="27">
        <v>-38</v>
      </c>
      <c r="G4" s="25">
        <v>175</v>
      </c>
      <c r="H4" s="25">
        <v>4</v>
      </c>
      <c r="I4" s="25">
        <v>60</v>
      </c>
      <c r="J4" s="25">
        <v>1.5</v>
      </c>
      <c r="K4" s="25">
        <v>874.9</v>
      </c>
      <c r="L4" s="26" t="s">
        <v>51</v>
      </c>
      <c r="M4" s="25">
        <v>0.37</v>
      </c>
      <c r="N4" s="27">
        <v>0.98</v>
      </c>
      <c r="O4" s="28">
        <v>0.92</v>
      </c>
      <c r="P4" s="29"/>
      <c r="Q4" s="30" t="str">
        <f>IF(B4="Acetylene", "A", IF(OR(OR(O4&lt;0.45, O4=0.45), OR(N4&lt;0.4, N4=0.4)),"B", IF(OR(AND(O4&gt;0.45, OR(O4&lt;0.75, O4=0.75)), AND(N4&gt;0.4, OR(N4&lt;0.8, N4=0.8))),"C","D")))</f>
        <v>D</v>
      </c>
      <c r="R4" s="31" t="str">
        <f>IF(D4=Q4,"","Check !!")</f>
        <v>Check !!</v>
      </c>
      <c r="S4" s="31" t="str">
        <f>IF(OR(OR(O4&lt;0.5, O4=0.5), OR(N4&lt;0.45, N4=0.45)),"IIC", IF(OR(AND(O4&gt;0.5, OR(O4=0.9, O4&lt;0.9)), AND(N4&gt;0.45, OR(N4&lt;0.8, N4=0.8))), "IIB", IF(OR(O4&gt;0.9, N4&gt;0.8),"IIA","Check!!")))</f>
        <v>IIA</v>
      </c>
      <c r="T4" s="31" t="str">
        <f>IF(L4=S4,"","Check !!")</f>
        <v/>
      </c>
      <c r="U4" s="31" t="str">
        <f>IF(F4&lt;37.8,"I",IF(AND(OR(F4=37.8,F4&gt;37.8),F4&lt;60),"II", IF(AND(OR(F4=60,F4&gt;60),F4&lt;93),"IIIA","IIIB")))</f>
        <v>I</v>
      </c>
      <c r="V4" s="32" t="str">
        <f>IF(L4=S4,"","Check !!")</f>
        <v/>
      </c>
    </row>
    <row r="5" spans="2:22" s="33" customFormat="1">
      <c r="B5" s="34" t="s">
        <v>112</v>
      </c>
      <c r="C5" s="35" t="s">
        <v>113</v>
      </c>
      <c r="D5" s="36" t="s">
        <v>114</v>
      </c>
      <c r="E5" s="36" t="s">
        <v>115</v>
      </c>
      <c r="F5" s="37">
        <v>39</v>
      </c>
      <c r="G5" s="35">
        <v>426</v>
      </c>
      <c r="H5" s="35"/>
      <c r="I5" s="35">
        <v>19.899999999999999</v>
      </c>
      <c r="J5" s="35">
        <v>2.1</v>
      </c>
      <c r="K5" s="35">
        <v>15.6</v>
      </c>
      <c r="L5" s="36" t="s">
        <v>51</v>
      </c>
      <c r="M5" s="35"/>
      <c r="N5" s="37">
        <v>2.67</v>
      </c>
      <c r="O5" s="37">
        <v>1.76</v>
      </c>
      <c r="P5" s="29"/>
      <c r="Q5" s="30" t="str">
        <f t="shared" ref="Q5:Q68" si="0">IF(B5="Acetylene", "A", IF(OR(OR(O5&lt;0.45, O5=0.45), OR(N5&lt;0.4, N5=0.4)),"B", IF(OR(AND(O5&gt;0.45, OR(O5&lt;0.75, O5=0.75)), AND(N5&gt;0.4, OR(N5&lt;0.8, N5=0.8))),"C","D")))</f>
        <v>D</v>
      </c>
      <c r="R5" s="31" t="str">
        <f t="shared" ref="R5:R68" si="1">IF(D5=Q5,"","Check !!")</f>
        <v/>
      </c>
      <c r="S5" s="31" t="str">
        <f t="shared" ref="S5:S68" si="2">IF(OR(OR(O5&lt;0.5, O5=0.5), OR(N5&lt;0.45, N5=0.45)),"IIC", IF(OR(AND(O5&gt;0.5, OR(O5=0.9, O5&lt;0.9)), AND(N5&gt;0.45, OR(N5&lt;0.8, N5=0.8))), "IIB", IF(OR(O5&gt;0.9, N5&gt;0.8),"IIA","Check!!")))</f>
        <v>IIA</v>
      </c>
      <c r="T5" s="31" t="str">
        <f t="shared" ref="T5:T68" si="3">IF(L5=S5,"","Check !!")</f>
        <v/>
      </c>
      <c r="U5" s="31" t="str">
        <f t="shared" ref="U5:U68" si="4">IF(F5&lt;37.8,"I",IF(AND(OR(F5=37.8,F5&gt;37.8),F5&lt;60),"II", IF(AND(OR(F5=60,F5&gt;60),F5&lt;93),"IIIA","IIIB")))</f>
        <v>II</v>
      </c>
      <c r="V5" s="32" t="str">
        <f t="shared" ref="V5:V68" si="5">IF(L5=S5,"","Check !!")</f>
        <v/>
      </c>
    </row>
    <row r="6" spans="2:22" s="33" customFormat="1">
      <c r="B6" s="34" t="s">
        <v>116</v>
      </c>
      <c r="C6" s="35" t="s">
        <v>117</v>
      </c>
      <c r="D6" s="36" t="s">
        <v>118</v>
      </c>
      <c r="E6" s="36" t="s">
        <v>115</v>
      </c>
      <c r="F6" s="37"/>
      <c r="G6" s="35"/>
      <c r="H6" s="35">
        <v>1.7</v>
      </c>
      <c r="I6" s="35">
        <v>9.8000000000000007</v>
      </c>
      <c r="J6" s="35">
        <v>4</v>
      </c>
      <c r="K6" s="35">
        <v>40.6</v>
      </c>
      <c r="L6" s="36"/>
      <c r="M6" s="35"/>
      <c r="N6" s="37"/>
      <c r="O6" s="37"/>
      <c r="P6" s="29"/>
      <c r="Q6" s="30" t="str">
        <f t="shared" si="0"/>
        <v>B</v>
      </c>
      <c r="R6" s="31" t="str">
        <f t="shared" si="1"/>
        <v>Check !!</v>
      </c>
      <c r="S6" s="31" t="str">
        <f t="shared" si="2"/>
        <v>IIC</v>
      </c>
      <c r="T6" s="31" t="str">
        <f t="shared" si="3"/>
        <v>Check !!</v>
      </c>
      <c r="U6" s="31" t="str">
        <f>IF(F6&lt;37.8,"I",IF(AND(OR(F6=37.8,F6&gt;37.8),F6&lt;60),"II", IF(AND(OR(F6=60,F6&gt;60),F6&lt;93),"IIIA",IF(OR(F6=93, F6&gt;93),"IIIB",""))))</f>
        <v>I</v>
      </c>
      <c r="V6" s="32" t="str">
        <f t="shared" si="5"/>
        <v>Check !!</v>
      </c>
    </row>
    <row r="7" spans="2:22" s="33" customFormat="1">
      <c r="B7" s="34" t="s">
        <v>119</v>
      </c>
      <c r="C7" s="35" t="s">
        <v>120</v>
      </c>
      <c r="D7" s="36" t="s">
        <v>118</v>
      </c>
      <c r="E7" s="36" t="s">
        <v>115</v>
      </c>
      <c r="F7" s="37">
        <v>49</v>
      </c>
      <c r="G7" s="35">
        <v>316</v>
      </c>
      <c r="H7" s="35">
        <v>2.7</v>
      </c>
      <c r="I7" s="35">
        <v>10.3</v>
      </c>
      <c r="J7" s="35">
        <v>3.5</v>
      </c>
      <c r="K7" s="35">
        <v>4.9000000000000004</v>
      </c>
      <c r="L7" s="36" t="s">
        <v>51</v>
      </c>
      <c r="M7" s="35"/>
      <c r="N7" s="37"/>
      <c r="O7" s="37">
        <v>1.23</v>
      </c>
      <c r="P7" s="29"/>
      <c r="Q7" s="30" t="str">
        <f t="shared" si="0"/>
        <v>B</v>
      </c>
      <c r="R7" s="31" t="str">
        <f t="shared" si="1"/>
        <v>Check !!</v>
      </c>
      <c r="S7" s="31" t="str">
        <f t="shared" si="2"/>
        <v>IIC</v>
      </c>
      <c r="T7" s="31" t="str">
        <f t="shared" si="3"/>
        <v>Check !!</v>
      </c>
      <c r="U7" s="31" t="str">
        <f t="shared" si="4"/>
        <v>II</v>
      </c>
      <c r="V7" s="32" t="str">
        <f t="shared" si="5"/>
        <v>Check !!</v>
      </c>
    </row>
    <row r="8" spans="2:22" s="33" customFormat="1">
      <c r="B8" s="34" t="s">
        <v>121</v>
      </c>
      <c r="C8" s="35" t="s">
        <v>122</v>
      </c>
      <c r="D8" s="36" t="s">
        <v>123</v>
      </c>
      <c r="E8" s="36" t="s">
        <v>111</v>
      </c>
      <c r="F8" s="37">
        <v>-20</v>
      </c>
      <c r="G8" s="35">
        <v>465</v>
      </c>
      <c r="H8" s="35">
        <v>2.5</v>
      </c>
      <c r="I8" s="35">
        <v>12.8</v>
      </c>
      <c r="J8" s="35">
        <v>2</v>
      </c>
      <c r="K8" s="35">
        <v>230.7</v>
      </c>
      <c r="L8" s="36" t="s">
        <v>51</v>
      </c>
      <c r="M8" s="35">
        <v>1.1499999999999999</v>
      </c>
      <c r="N8" s="37">
        <v>1</v>
      </c>
      <c r="O8" s="37">
        <v>1.02</v>
      </c>
      <c r="P8" s="29"/>
      <c r="Q8" s="30" t="str">
        <f t="shared" si="0"/>
        <v>D</v>
      </c>
      <c r="R8" s="31" t="str">
        <f t="shared" si="1"/>
        <v/>
      </c>
      <c r="S8" s="31" t="str">
        <f t="shared" si="2"/>
        <v>IIA</v>
      </c>
      <c r="T8" s="31" t="str">
        <f t="shared" si="3"/>
        <v/>
      </c>
      <c r="U8" s="31" t="str">
        <f t="shared" si="4"/>
        <v>I</v>
      </c>
      <c r="V8" s="32" t="str">
        <f t="shared" si="5"/>
        <v/>
      </c>
    </row>
    <row r="9" spans="2:22" s="33" customFormat="1">
      <c r="B9" s="34" t="s">
        <v>124</v>
      </c>
      <c r="C9" s="35" t="s">
        <v>125</v>
      </c>
      <c r="D9" s="36" t="s">
        <v>118</v>
      </c>
      <c r="E9" s="36" t="s">
        <v>126</v>
      </c>
      <c r="F9" s="37">
        <v>74</v>
      </c>
      <c r="G9" s="35">
        <v>688</v>
      </c>
      <c r="H9" s="35">
        <v>2.2000000000000002</v>
      </c>
      <c r="I9" s="35">
        <v>12</v>
      </c>
      <c r="J9" s="35">
        <v>2.9</v>
      </c>
      <c r="K9" s="35">
        <v>0.3</v>
      </c>
      <c r="L9" s="36"/>
      <c r="M9" s="35"/>
      <c r="N9" s="37"/>
      <c r="O9" s="37"/>
      <c r="P9" s="29"/>
      <c r="Q9" s="30" t="str">
        <f t="shared" si="0"/>
        <v>B</v>
      </c>
      <c r="R9" s="31" t="str">
        <f t="shared" si="1"/>
        <v>Check !!</v>
      </c>
      <c r="S9" s="31" t="str">
        <f t="shared" si="2"/>
        <v>IIC</v>
      </c>
      <c r="T9" s="31" t="str">
        <f t="shared" si="3"/>
        <v>Check !!</v>
      </c>
      <c r="U9" s="31" t="str">
        <f t="shared" si="4"/>
        <v>IIIA</v>
      </c>
      <c r="V9" s="32" t="str">
        <f t="shared" si="5"/>
        <v>Check !!</v>
      </c>
    </row>
    <row r="10" spans="2:22" s="33" customFormat="1">
      <c r="B10" s="34" t="s">
        <v>127</v>
      </c>
      <c r="C10" s="35" t="s">
        <v>128</v>
      </c>
      <c r="D10" s="36" t="s">
        <v>118</v>
      </c>
      <c r="E10" s="36" t="s">
        <v>111</v>
      </c>
      <c r="F10" s="37">
        <v>6</v>
      </c>
      <c r="G10" s="35">
        <v>524</v>
      </c>
      <c r="H10" s="35">
        <v>3</v>
      </c>
      <c r="I10" s="35">
        <v>16</v>
      </c>
      <c r="J10" s="35">
        <v>1.4</v>
      </c>
      <c r="K10" s="35">
        <v>91.1</v>
      </c>
      <c r="L10" s="36" t="s">
        <v>51</v>
      </c>
      <c r="M10" s="35">
        <v>1.5</v>
      </c>
      <c r="N10" s="37"/>
      <c r="O10" s="37"/>
      <c r="P10" s="29"/>
      <c r="Q10" s="30" t="str">
        <f t="shared" si="0"/>
        <v>B</v>
      </c>
      <c r="R10" s="31" t="str">
        <f t="shared" si="1"/>
        <v>Check !!</v>
      </c>
      <c r="S10" s="31" t="str">
        <f t="shared" si="2"/>
        <v>IIC</v>
      </c>
      <c r="T10" s="31" t="str">
        <f t="shared" si="3"/>
        <v>Check !!</v>
      </c>
      <c r="U10" s="31" t="str">
        <f t="shared" si="4"/>
        <v>I</v>
      </c>
      <c r="V10" s="32" t="str">
        <f t="shared" si="5"/>
        <v>Check !!</v>
      </c>
    </row>
    <row r="11" spans="2:22" s="33" customFormat="1">
      <c r="B11" s="34" t="s">
        <v>129</v>
      </c>
      <c r="C11" s="35" t="s">
        <v>130</v>
      </c>
      <c r="D11" s="36" t="s">
        <v>131</v>
      </c>
      <c r="E11" s="36" t="s">
        <v>132</v>
      </c>
      <c r="F11" s="37"/>
      <c r="G11" s="35">
        <v>305</v>
      </c>
      <c r="H11" s="35">
        <v>2.5</v>
      </c>
      <c r="I11" s="35">
        <v>100</v>
      </c>
      <c r="J11" s="35">
        <v>0.9</v>
      </c>
      <c r="K11" s="35">
        <v>36600</v>
      </c>
      <c r="L11" s="36" t="s">
        <v>53</v>
      </c>
      <c r="M11" s="35">
        <v>1.7000000000000001E-2</v>
      </c>
      <c r="N11" s="37">
        <v>0.28000000000000003</v>
      </c>
      <c r="O11" s="37">
        <v>0.25</v>
      </c>
      <c r="P11" s="29"/>
      <c r="Q11" s="30" t="str">
        <f t="shared" si="0"/>
        <v>A</v>
      </c>
      <c r="R11" s="31" t="str">
        <f t="shared" si="1"/>
        <v/>
      </c>
      <c r="S11" s="31" t="str">
        <f t="shared" si="2"/>
        <v>IIC</v>
      </c>
      <c r="T11" s="31" t="str">
        <f t="shared" si="3"/>
        <v/>
      </c>
      <c r="U11" s="31" t="str">
        <f t="shared" si="4"/>
        <v>I</v>
      </c>
      <c r="V11" s="32" t="str">
        <f t="shared" si="5"/>
        <v/>
      </c>
    </row>
    <row r="12" spans="2:22" s="33" customFormat="1">
      <c r="B12" s="34" t="s">
        <v>133</v>
      </c>
      <c r="C12" s="35" t="s">
        <v>134</v>
      </c>
      <c r="D12" s="36" t="s">
        <v>135</v>
      </c>
      <c r="E12" s="36" t="s">
        <v>111</v>
      </c>
      <c r="F12" s="37"/>
      <c r="G12" s="35">
        <v>235</v>
      </c>
      <c r="H12" s="35">
        <v>2.8</v>
      </c>
      <c r="I12" s="35">
        <v>31</v>
      </c>
      <c r="J12" s="35">
        <v>1.9</v>
      </c>
      <c r="K12" s="35">
        <v>274.10000000000002</v>
      </c>
      <c r="L12" s="36" t="s">
        <v>136</v>
      </c>
      <c r="M12" s="35">
        <v>0.13</v>
      </c>
      <c r="N12" s="37"/>
      <c r="O12" s="37"/>
      <c r="P12" s="29"/>
      <c r="Q12" s="30" t="str">
        <f t="shared" si="0"/>
        <v>B</v>
      </c>
      <c r="R12" s="31" t="str">
        <f t="shared" si="1"/>
        <v>Check !!</v>
      </c>
      <c r="S12" s="31" t="str">
        <f t="shared" si="2"/>
        <v>IIC</v>
      </c>
      <c r="T12" s="31" t="str">
        <f t="shared" si="3"/>
        <v>Check !!</v>
      </c>
      <c r="U12" s="31" t="str">
        <f t="shared" si="4"/>
        <v>I</v>
      </c>
      <c r="V12" s="32" t="str">
        <f t="shared" si="5"/>
        <v>Check !!</v>
      </c>
    </row>
    <row r="13" spans="2:22" s="33" customFormat="1">
      <c r="B13" s="38" t="s">
        <v>137</v>
      </c>
      <c r="C13" s="39" t="s">
        <v>138</v>
      </c>
      <c r="D13" s="40" t="s">
        <v>118</v>
      </c>
      <c r="E13" s="40" t="s">
        <v>115</v>
      </c>
      <c r="F13" s="41">
        <v>54</v>
      </c>
      <c r="G13" s="42">
        <v>438</v>
      </c>
      <c r="H13" s="42">
        <v>2.4</v>
      </c>
      <c r="I13" s="42">
        <v>8</v>
      </c>
      <c r="J13" s="42">
        <v>2.5</v>
      </c>
      <c r="K13" s="42">
        <v>4.3</v>
      </c>
      <c r="L13" s="40" t="s">
        <v>136</v>
      </c>
      <c r="M13" s="42"/>
      <c r="N13" s="41"/>
      <c r="O13" s="41">
        <v>0.86</v>
      </c>
      <c r="P13" s="29"/>
      <c r="Q13" s="30" t="str">
        <f t="shared" si="0"/>
        <v>B</v>
      </c>
      <c r="R13" s="31" t="str">
        <f t="shared" si="1"/>
        <v>Check !!</v>
      </c>
      <c r="S13" s="31" t="str">
        <f t="shared" si="2"/>
        <v>IIC</v>
      </c>
      <c r="T13" s="31" t="str">
        <f t="shared" si="3"/>
        <v>Check !!</v>
      </c>
      <c r="U13" s="31" t="str">
        <f t="shared" si="4"/>
        <v>II</v>
      </c>
      <c r="V13" s="32" t="str">
        <f t="shared" si="5"/>
        <v>Check !!</v>
      </c>
    </row>
    <row r="14" spans="2:22" s="33" customFormat="1">
      <c r="B14" s="24" t="s">
        <v>139</v>
      </c>
      <c r="C14" s="25" t="s">
        <v>140</v>
      </c>
      <c r="D14" s="26" t="s">
        <v>141</v>
      </c>
      <c r="E14" s="26" t="s">
        <v>111</v>
      </c>
      <c r="F14" s="27">
        <v>0</v>
      </c>
      <c r="G14" s="25">
        <v>481</v>
      </c>
      <c r="H14" s="25">
        <v>3</v>
      </c>
      <c r="I14" s="25">
        <v>17</v>
      </c>
      <c r="J14" s="25">
        <v>1.8</v>
      </c>
      <c r="K14" s="25">
        <v>108.5</v>
      </c>
      <c r="L14" s="26" t="s">
        <v>136</v>
      </c>
      <c r="M14" s="25">
        <v>0.16</v>
      </c>
      <c r="N14" s="27">
        <v>0.78</v>
      </c>
      <c r="O14" s="27">
        <v>0.87</v>
      </c>
      <c r="P14" s="29"/>
      <c r="Q14" s="30" t="str">
        <f t="shared" si="0"/>
        <v>C</v>
      </c>
      <c r="R14" s="31" t="str">
        <f t="shared" si="1"/>
        <v>Check !!</v>
      </c>
      <c r="S14" s="31" t="str">
        <f t="shared" si="2"/>
        <v>IIB</v>
      </c>
      <c r="T14" s="31" t="str">
        <f t="shared" si="3"/>
        <v/>
      </c>
      <c r="U14" s="31" t="str">
        <f t="shared" si="4"/>
        <v>I</v>
      </c>
      <c r="V14" s="32" t="str">
        <f t="shared" si="5"/>
        <v/>
      </c>
    </row>
    <row r="15" spans="2:22" s="33" customFormat="1">
      <c r="B15" s="34" t="s">
        <v>142</v>
      </c>
      <c r="C15" s="35" t="s">
        <v>143</v>
      </c>
      <c r="D15" s="36" t="s">
        <v>118</v>
      </c>
      <c r="E15" s="36" t="s">
        <v>126</v>
      </c>
      <c r="F15" s="37">
        <v>93</v>
      </c>
      <c r="G15" s="35">
        <v>550</v>
      </c>
      <c r="H15" s="35"/>
      <c r="I15" s="35"/>
      <c r="J15" s="35">
        <v>1</v>
      </c>
      <c r="K15" s="35">
        <v>2E-3</v>
      </c>
      <c r="L15" s="36"/>
      <c r="M15" s="35"/>
      <c r="N15" s="37"/>
      <c r="O15" s="37"/>
      <c r="P15" s="29"/>
      <c r="Q15" s="30" t="str">
        <f t="shared" si="0"/>
        <v>B</v>
      </c>
      <c r="R15" s="31" t="str">
        <f t="shared" si="1"/>
        <v>Check !!</v>
      </c>
      <c r="S15" s="31" t="str">
        <f t="shared" si="2"/>
        <v>IIC</v>
      </c>
      <c r="T15" s="31" t="str">
        <f t="shared" si="3"/>
        <v>Check !!</v>
      </c>
      <c r="U15" s="31" t="str">
        <f t="shared" si="4"/>
        <v>IIIB</v>
      </c>
      <c r="V15" s="32" t="str">
        <f t="shared" si="5"/>
        <v>Check !!</v>
      </c>
    </row>
    <row r="16" spans="2:22" s="33" customFormat="1">
      <c r="B16" s="34" t="s">
        <v>144</v>
      </c>
      <c r="C16" s="35" t="s">
        <v>145</v>
      </c>
      <c r="D16" s="36" t="s">
        <v>146</v>
      </c>
      <c r="E16" s="36" t="s">
        <v>111</v>
      </c>
      <c r="F16" s="37">
        <v>22</v>
      </c>
      <c r="G16" s="35">
        <v>378</v>
      </c>
      <c r="H16" s="35">
        <v>2.5</v>
      </c>
      <c r="I16" s="35">
        <v>18</v>
      </c>
      <c r="J16" s="35">
        <v>2</v>
      </c>
      <c r="K16" s="35">
        <v>25.4</v>
      </c>
      <c r="L16" s="36" t="s">
        <v>136</v>
      </c>
      <c r="M16" s="35"/>
      <c r="N16" s="37"/>
      <c r="O16" s="37">
        <v>0.84</v>
      </c>
      <c r="P16" s="29"/>
      <c r="Q16" s="30" t="str">
        <f t="shared" si="0"/>
        <v>B</v>
      </c>
      <c r="R16" s="31" t="str">
        <f t="shared" si="1"/>
        <v>Check !!</v>
      </c>
      <c r="S16" s="31" t="str">
        <f t="shared" si="2"/>
        <v>IIC</v>
      </c>
      <c r="T16" s="31" t="str">
        <f t="shared" si="3"/>
        <v>Check !!</v>
      </c>
      <c r="U16" s="31" t="str">
        <f t="shared" si="4"/>
        <v>I</v>
      </c>
      <c r="V16" s="32" t="str">
        <f t="shared" si="5"/>
        <v>Check !!</v>
      </c>
    </row>
    <row r="17" spans="2:22" s="33" customFormat="1">
      <c r="B17" s="34" t="s">
        <v>147</v>
      </c>
      <c r="C17" s="35" t="s">
        <v>148</v>
      </c>
      <c r="D17" s="36" t="s">
        <v>118</v>
      </c>
      <c r="E17" s="36" t="s">
        <v>111</v>
      </c>
      <c r="F17" s="37">
        <v>-32</v>
      </c>
      <c r="G17" s="35">
        <v>485</v>
      </c>
      <c r="H17" s="35">
        <v>2.9</v>
      </c>
      <c r="I17" s="35">
        <v>11.1</v>
      </c>
      <c r="J17" s="35">
        <v>2.6</v>
      </c>
      <c r="K17" s="35">
        <v>366</v>
      </c>
      <c r="L17" s="36" t="s">
        <v>51</v>
      </c>
      <c r="M17" s="35"/>
      <c r="N17" s="37">
        <v>1.33</v>
      </c>
      <c r="O17" s="37">
        <v>1.17</v>
      </c>
      <c r="P17" s="29"/>
      <c r="Q17" s="30" t="str">
        <f t="shared" si="0"/>
        <v>D</v>
      </c>
      <c r="R17" s="31" t="str">
        <f t="shared" si="1"/>
        <v/>
      </c>
      <c r="S17" s="31" t="str">
        <f t="shared" si="2"/>
        <v>IIA</v>
      </c>
      <c r="T17" s="31" t="str">
        <f t="shared" si="3"/>
        <v/>
      </c>
      <c r="U17" s="31" t="str">
        <f t="shared" si="4"/>
        <v>I</v>
      </c>
      <c r="V17" s="32" t="str">
        <f t="shared" si="5"/>
        <v/>
      </c>
    </row>
    <row r="18" spans="2:22" s="33" customFormat="1">
      <c r="B18" s="34" t="s">
        <v>149</v>
      </c>
      <c r="C18" s="35" t="s">
        <v>150</v>
      </c>
      <c r="D18" s="36" t="s">
        <v>151</v>
      </c>
      <c r="E18" s="36" t="s">
        <v>115</v>
      </c>
      <c r="F18" s="37"/>
      <c r="G18" s="35">
        <v>57</v>
      </c>
      <c r="H18" s="35"/>
      <c r="I18" s="35"/>
      <c r="J18" s="35">
        <v>3.9</v>
      </c>
      <c r="K18" s="35"/>
      <c r="L18" s="36"/>
      <c r="M18" s="35"/>
      <c r="N18" s="37"/>
      <c r="O18" s="37"/>
      <c r="P18" s="29"/>
      <c r="Q18" s="30" t="str">
        <f t="shared" si="0"/>
        <v>B</v>
      </c>
      <c r="R18" s="31" t="str">
        <f t="shared" si="1"/>
        <v/>
      </c>
      <c r="S18" s="31" t="str">
        <f t="shared" si="2"/>
        <v>IIC</v>
      </c>
      <c r="T18" s="31" t="str">
        <f t="shared" si="3"/>
        <v>Check !!</v>
      </c>
      <c r="U18" s="31" t="str">
        <f t="shared" si="4"/>
        <v>I</v>
      </c>
      <c r="V18" s="32" t="str">
        <f t="shared" si="5"/>
        <v>Check !!</v>
      </c>
    </row>
    <row r="19" spans="2:22" s="33" customFormat="1">
      <c r="B19" s="34" t="s">
        <v>152</v>
      </c>
      <c r="C19" s="35" t="s">
        <v>153</v>
      </c>
      <c r="D19" s="36" t="s">
        <v>118</v>
      </c>
      <c r="E19" s="36" t="s">
        <v>115</v>
      </c>
      <c r="F19" s="37"/>
      <c r="G19" s="35">
        <v>574</v>
      </c>
      <c r="H19" s="35">
        <v>0.8</v>
      </c>
      <c r="I19" s="35">
        <v>11</v>
      </c>
      <c r="J19" s="35">
        <v>4.0999999999999996</v>
      </c>
      <c r="K19" s="35">
        <v>2.7</v>
      </c>
      <c r="L19" s="36"/>
      <c r="M19" s="35"/>
      <c r="N19" s="37"/>
      <c r="O19" s="37"/>
      <c r="P19" s="29"/>
      <c r="Q19" s="30" t="str">
        <f t="shared" si="0"/>
        <v>B</v>
      </c>
      <c r="R19" s="31" t="str">
        <f t="shared" si="1"/>
        <v>Check !!</v>
      </c>
      <c r="S19" s="31" t="str">
        <f t="shared" si="2"/>
        <v>IIC</v>
      </c>
      <c r="T19" s="31" t="str">
        <f t="shared" si="3"/>
        <v>Check !!</v>
      </c>
      <c r="U19" s="31" t="str">
        <f t="shared" si="4"/>
        <v>I</v>
      </c>
      <c r="V19" s="32" t="str">
        <f t="shared" si="5"/>
        <v>Check !!</v>
      </c>
    </row>
    <row r="20" spans="2:22" s="33" customFormat="1">
      <c r="B20" s="34" t="s">
        <v>154</v>
      </c>
      <c r="C20" s="35" t="s">
        <v>155</v>
      </c>
      <c r="D20" s="36" t="s">
        <v>118</v>
      </c>
      <c r="E20" s="36" t="s">
        <v>111</v>
      </c>
      <c r="F20" s="37">
        <v>25</v>
      </c>
      <c r="G20" s="35">
        <v>360</v>
      </c>
      <c r="H20" s="35">
        <v>1.1000000000000001</v>
      </c>
      <c r="I20" s="35">
        <v>7.5</v>
      </c>
      <c r="J20" s="35">
        <v>4.5</v>
      </c>
      <c r="K20" s="35">
        <v>4.2</v>
      </c>
      <c r="L20" s="36" t="s">
        <v>51</v>
      </c>
      <c r="M20" s="35"/>
      <c r="N20" s="37"/>
      <c r="O20" s="37">
        <v>1.02</v>
      </c>
      <c r="P20" s="29"/>
      <c r="Q20" s="30" t="str">
        <f t="shared" si="0"/>
        <v>B</v>
      </c>
      <c r="R20" s="31" t="str">
        <f t="shared" si="1"/>
        <v>Check !!</v>
      </c>
      <c r="S20" s="31" t="str">
        <f t="shared" si="2"/>
        <v>IIC</v>
      </c>
      <c r="T20" s="31" t="str">
        <f t="shared" si="3"/>
        <v>Check !!</v>
      </c>
      <c r="U20" s="31" t="str">
        <f t="shared" si="4"/>
        <v>I</v>
      </c>
      <c r="V20" s="32" t="str">
        <f t="shared" si="5"/>
        <v>Check !!</v>
      </c>
    </row>
    <row r="21" spans="2:22" s="33" customFormat="1">
      <c r="B21" s="34" t="s">
        <v>156</v>
      </c>
      <c r="C21" s="35" t="s">
        <v>157</v>
      </c>
      <c r="D21" s="36" t="s">
        <v>118</v>
      </c>
      <c r="E21" s="36" t="s">
        <v>111</v>
      </c>
      <c r="F21" s="37">
        <v>23</v>
      </c>
      <c r="G21" s="35"/>
      <c r="H21" s="35">
        <v>1.1000000000000001</v>
      </c>
      <c r="I21" s="35">
        <v>7.5</v>
      </c>
      <c r="J21" s="35">
        <v>4.5</v>
      </c>
      <c r="K21" s="35"/>
      <c r="L21" s="36" t="s">
        <v>51</v>
      </c>
      <c r="M21" s="35"/>
      <c r="N21" s="37"/>
      <c r="O21" s="37"/>
      <c r="P21" s="29"/>
      <c r="Q21" s="30" t="str">
        <f t="shared" si="0"/>
        <v>B</v>
      </c>
      <c r="R21" s="31" t="str">
        <f t="shared" si="1"/>
        <v>Check !!</v>
      </c>
      <c r="S21" s="31" t="str">
        <f t="shared" si="2"/>
        <v>IIC</v>
      </c>
      <c r="T21" s="31" t="str">
        <f t="shared" si="3"/>
        <v>Check !!</v>
      </c>
      <c r="U21" s="31" t="str">
        <f t="shared" si="4"/>
        <v>I</v>
      </c>
      <c r="V21" s="32" t="str">
        <f t="shared" si="5"/>
        <v>Check !!</v>
      </c>
    </row>
    <row r="22" spans="2:22" s="33" customFormat="1">
      <c r="B22" s="34" t="s">
        <v>30</v>
      </c>
      <c r="C22" s="35" t="s">
        <v>158</v>
      </c>
      <c r="D22" s="36" t="s">
        <v>159</v>
      </c>
      <c r="E22" s="36" t="s">
        <v>132</v>
      </c>
      <c r="F22" s="37"/>
      <c r="G22" s="35">
        <v>651</v>
      </c>
      <c r="H22" s="35">
        <v>15</v>
      </c>
      <c r="I22" s="35">
        <v>28</v>
      </c>
      <c r="J22" s="35">
        <v>0.6</v>
      </c>
      <c r="K22" s="35">
        <v>7498</v>
      </c>
      <c r="L22" s="36" t="s">
        <v>51</v>
      </c>
      <c r="M22" s="35">
        <v>680</v>
      </c>
      <c r="N22" s="37">
        <v>6.85</v>
      </c>
      <c r="O22" s="37">
        <v>3.17</v>
      </c>
      <c r="P22" s="29"/>
      <c r="Q22" s="30" t="str">
        <f t="shared" si="0"/>
        <v>D</v>
      </c>
      <c r="R22" s="31" t="str">
        <f t="shared" si="1"/>
        <v/>
      </c>
      <c r="S22" s="31" t="str">
        <f t="shared" si="2"/>
        <v>IIA</v>
      </c>
      <c r="T22" s="31" t="str">
        <f t="shared" si="3"/>
        <v/>
      </c>
      <c r="U22" s="31" t="str">
        <f t="shared" si="4"/>
        <v>I</v>
      </c>
      <c r="V22" s="32" t="str">
        <f t="shared" si="5"/>
        <v/>
      </c>
    </row>
    <row r="23" spans="2:22" s="33" customFormat="1">
      <c r="B23" s="38" t="s">
        <v>160</v>
      </c>
      <c r="C23" s="42" t="s">
        <v>161</v>
      </c>
      <c r="D23" s="40" t="s">
        <v>118</v>
      </c>
      <c r="E23" s="40" t="s">
        <v>126</v>
      </c>
      <c r="F23" s="41">
        <v>70</v>
      </c>
      <c r="G23" s="42">
        <v>615</v>
      </c>
      <c r="H23" s="42">
        <v>1.2</v>
      </c>
      <c r="I23" s="42">
        <v>8.3000000000000007</v>
      </c>
      <c r="J23" s="42">
        <v>3.2</v>
      </c>
      <c r="K23" s="42">
        <v>0.7</v>
      </c>
      <c r="L23" s="40" t="s">
        <v>51</v>
      </c>
      <c r="M23" s="42"/>
      <c r="N23" s="41"/>
      <c r="O23" s="41"/>
      <c r="P23" s="29"/>
      <c r="Q23" s="30" t="str">
        <f t="shared" si="0"/>
        <v>B</v>
      </c>
      <c r="R23" s="31" t="str">
        <f t="shared" si="1"/>
        <v>Check !!</v>
      </c>
      <c r="S23" s="31" t="str">
        <f t="shared" si="2"/>
        <v>IIC</v>
      </c>
      <c r="T23" s="31" t="str">
        <f t="shared" si="3"/>
        <v>Check !!</v>
      </c>
      <c r="U23" s="31" t="str">
        <f t="shared" si="4"/>
        <v>IIIA</v>
      </c>
      <c r="V23" s="32" t="str">
        <f t="shared" si="5"/>
        <v>Check !!</v>
      </c>
    </row>
    <row r="24" spans="2:22" s="33" customFormat="1">
      <c r="B24" s="24" t="s">
        <v>162</v>
      </c>
      <c r="C24" s="25" t="s">
        <v>163</v>
      </c>
      <c r="D24" s="26" t="s">
        <v>141</v>
      </c>
      <c r="E24" s="26" t="s">
        <v>111</v>
      </c>
      <c r="F24" s="27">
        <v>-11</v>
      </c>
      <c r="G24" s="25">
        <v>498</v>
      </c>
      <c r="H24" s="25">
        <v>1.2</v>
      </c>
      <c r="I24" s="25">
        <v>7.8</v>
      </c>
      <c r="J24" s="25">
        <v>2.8</v>
      </c>
      <c r="K24" s="25">
        <v>94.8</v>
      </c>
      <c r="L24" s="26" t="s">
        <v>51</v>
      </c>
      <c r="M24" s="25">
        <v>0.2</v>
      </c>
      <c r="N24" s="27">
        <v>1</v>
      </c>
      <c r="O24" s="27">
        <v>0.99</v>
      </c>
      <c r="P24" s="29"/>
      <c r="Q24" s="30" t="str">
        <f t="shared" si="0"/>
        <v>D</v>
      </c>
      <c r="R24" s="31" t="str">
        <f t="shared" si="1"/>
        <v/>
      </c>
      <c r="S24" s="31" t="str">
        <f t="shared" si="2"/>
        <v>IIA</v>
      </c>
      <c r="T24" s="31" t="str">
        <f t="shared" si="3"/>
        <v/>
      </c>
      <c r="U24" s="31" t="str">
        <f t="shared" si="4"/>
        <v>I</v>
      </c>
      <c r="V24" s="32" t="str">
        <f t="shared" si="5"/>
        <v/>
      </c>
    </row>
    <row r="25" spans="2:22" s="33" customFormat="1">
      <c r="B25" s="34" t="s">
        <v>164</v>
      </c>
      <c r="C25" s="35" t="s">
        <v>165</v>
      </c>
      <c r="D25" s="36" t="s">
        <v>118</v>
      </c>
      <c r="E25" s="36" t="s">
        <v>126</v>
      </c>
      <c r="F25" s="37"/>
      <c r="G25" s="35">
        <v>585</v>
      </c>
      <c r="H25" s="35">
        <v>1.1000000000000001</v>
      </c>
      <c r="I25" s="35"/>
      <c r="J25" s="35">
        <v>4.4000000000000004</v>
      </c>
      <c r="K25" s="35">
        <v>0.5</v>
      </c>
      <c r="L25" s="36"/>
      <c r="M25" s="35"/>
      <c r="N25" s="37"/>
      <c r="O25" s="37"/>
      <c r="P25" s="29"/>
      <c r="Q25" s="30" t="str">
        <f t="shared" si="0"/>
        <v>B</v>
      </c>
      <c r="R25" s="31" t="str">
        <f t="shared" si="1"/>
        <v>Check !!</v>
      </c>
      <c r="S25" s="31" t="str">
        <f t="shared" si="2"/>
        <v>IIC</v>
      </c>
      <c r="T25" s="31" t="str">
        <f t="shared" si="3"/>
        <v>Check !!</v>
      </c>
      <c r="U25" s="31" t="str">
        <f t="shared" si="4"/>
        <v>I</v>
      </c>
      <c r="V25" s="32" t="str">
        <f t="shared" si="5"/>
        <v>Check !!</v>
      </c>
    </row>
    <row r="26" spans="2:22" s="33" customFormat="1">
      <c r="B26" s="34" t="s">
        <v>166</v>
      </c>
      <c r="C26" s="35" t="s">
        <v>167</v>
      </c>
      <c r="D26" s="36" t="s">
        <v>118</v>
      </c>
      <c r="E26" s="36" t="s">
        <v>111</v>
      </c>
      <c r="F26" s="37">
        <v>10</v>
      </c>
      <c r="G26" s="35">
        <v>324</v>
      </c>
      <c r="H26" s="35">
        <v>3</v>
      </c>
      <c r="I26" s="35"/>
      <c r="J26" s="35"/>
      <c r="K26" s="35"/>
      <c r="L26" s="36"/>
      <c r="M26" s="35"/>
      <c r="N26" s="37"/>
      <c r="O26" s="37"/>
      <c r="P26" s="29"/>
      <c r="Q26" s="30" t="str">
        <f t="shared" si="0"/>
        <v>B</v>
      </c>
      <c r="R26" s="31" t="str">
        <f t="shared" si="1"/>
        <v>Check !!</v>
      </c>
      <c r="S26" s="31" t="str">
        <f t="shared" si="2"/>
        <v>IIC</v>
      </c>
      <c r="T26" s="31" t="str">
        <f t="shared" si="3"/>
        <v>Check !!</v>
      </c>
      <c r="U26" s="31" t="str">
        <f t="shared" si="4"/>
        <v>I</v>
      </c>
      <c r="V26" s="32" t="str">
        <f t="shared" si="5"/>
        <v>Check !!</v>
      </c>
    </row>
    <row r="27" spans="2:22" s="33" customFormat="1">
      <c r="B27" s="34" t="s">
        <v>19</v>
      </c>
      <c r="C27" s="35" t="s">
        <v>168</v>
      </c>
      <c r="D27" s="36" t="s">
        <v>141</v>
      </c>
      <c r="E27" s="36" t="s">
        <v>132</v>
      </c>
      <c r="F27" s="37"/>
      <c r="G27" s="35">
        <v>288</v>
      </c>
      <c r="H27" s="35">
        <v>1.9</v>
      </c>
      <c r="I27" s="35">
        <v>8.5</v>
      </c>
      <c r="J27" s="35">
        <v>2</v>
      </c>
      <c r="K27" s="35"/>
      <c r="L27" s="36" t="s">
        <v>51</v>
      </c>
      <c r="M27" s="35">
        <v>0.25</v>
      </c>
      <c r="N27" s="37">
        <v>0.94</v>
      </c>
      <c r="O27" s="37">
        <v>1.07</v>
      </c>
      <c r="P27" s="29"/>
      <c r="Q27" s="30" t="str">
        <f t="shared" si="0"/>
        <v>D</v>
      </c>
      <c r="R27" s="31" t="str">
        <f t="shared" si="1"/>
        <v/>
      </c>
      <c r="S27" s="31" t="str">
        <f t="shared" si="2"/>
        <v>IIA</v>
      </c>
      <c r="T27" s="31" t="str">
        <f t="shared" si="3"/>
        <v/>
      </c>
      <c r="U27" s="31" t="str">
        <f t="shared" si="4"/>
        <v>I</v>
      </c>
      <c r="V27" s="32" t="str">
        <f t="shared" si="5"/>
        <v/>
      </c>
    </row>
    <row r="28" spans="2:22" s="33" customFormat="1">
      <c r="B28" s="34" t="s">
        <v>169</v>
      </c>
      <c r="C28" s="35" t="s">
        <v>170</v>
      </c>
      <c r="D28" s="36" t="s">
        <v>171</v>
      </c>
      <c r="E28" s="36" t="s">
        <v>132</v>
      </c>
      <c r="F28" s="37"/>
      <c r="G28" s="35">
        <v>420</v>
      </c>
      <c r="H28" s="35">
        <v>2</v>
      </c>
      <c r="I28" s="35">
        <v>11.5</v>
      </c>
      <c r="J28" s="35">
        <v>1.9</v>
      </c>
      <c r="K28" s="35"/>
      <c r="L28" s="36" t="s">
        <v>136</v>
      </c>
      <c r="M28" s="35">
        <v>0.13</v>
      </c>
      <c r="N28" s="37">
        <v>0.76</v>
      </c>
      <c r="O28" s="37">
        <v>0.79</v>
      </c>
      <c r="P28" s="29"/>
      <c r="Q28" s="30" t="str">
        <f t="shared" si="0"/>
        <v>C</v>
      </c>
      <c r="R28" s="31" t="str">
        <f t="shared" si="1"/>
        <v>Check !!</v>
      </c>
      <c r="S28" s="31" t="str">
        <f t="shared" si="2"/>
        <v>IIB</v>
      </c>
      <c r="T28" s="31" t="str">
        <f t="shared" si="3"/>
        <v/>
      </c>
      <c r="U28" s="31" t="str">
        <f t="shared" si="4"/>
        <v>I</v>
      </c>
      <c r="V28" s="32" t="str">
        <f t="shared" si="5"/>
        <v/>
      </c>
    </row>
    <row r="29" spans="2:22" s="33" customFormat="1">
      <c r="B29" s="34" t="s">
        <v>172</v>
      </c>
      <c r="C29" s="35" t="s">
        <v>173</v>
      </c>
      <c r="D29" s="36" t="s">
        <v>141</v>
      </c>
      <c r="E29" s="36" t="s">
        <v>111</v>
      </c>
      <c r="F29" s="37">
        <v>36</v>
      </c>
      <c r="G29" s="35">
        <v>343</v>
      </c>
      <c r="H29" s="35">
        <v>1.4</v>
      </c>
      <c r="I29" s="35">
        <v>11.2</v>
      </c>
      <c r="J29" s="35">
        <v>2.6</v>
      </c>
      <c r="K29" s="35">
        <v>7</v>
      </c>
      <c r="L29" s="36" t="s">
        <v>51</v>
      </c>
      <c r="M29" s="35"/>
      <c r="N29" s="37"/>
      <c r="O29" s="37">
        <v>0.91</v>
      </c>
      <c r="P29" s="29"/>
      <c r="Q29" s="30" t="str">
        <f t="shared" si="0"/>
        <v>B</v>
      </c>
      <c r="R29" s="31" t="str">
        <f t="shared" si="1"/>
        <v>Check !!</v>
      </c>
      <c r="S29" s="31" t="str">
        <f t="shared" si="2"/>
        <v>IIC</v>
      </c>
      <c r="T29" s="31" t="str">
        <f t="shared" si="3"/>
        <v>Check !!</v>
      </c>
      <c r="U29" s="31" t="str">
        <f t="shared" si="4"/>
        <v>I</v>
      </c>
      <c r="V29" s="32" t="str">
        <f t="shared" si="5"/>
        <v>Check !!</v>
      </c>
    </row>
    <row r="30" spans="2:22" s="33" customFormat="1">
      <c r="B30" s="34" t="s">
        <v>174</v>
      </c>
      <c r="C30" s="35" t="s">
        <v>175</v>
      </c>
      <c r="D30" s="36" t="s">
        <v>141</v>
      </c>
      <c r="E30" s="36" t="s">
        <v>111</v>
      </c>
      <c r="F30" s="37">
        <v>23.8</v>
      </c>
      <c r="G30" s="35">
        <v>405</v>
      </c>
      <c r="H30" s="35">
        <v>1.7</v>
      </c>
      <c r="I30" s="35">
        <v>9.8000000000000007</v>
      </c>
      <c r="J30" s="35">
        <v>2.6</v>
      </c>
      <c r="K30" s="35"/>
      <c r="L30" s="36" t="s">
        <v>51</v>
      </c>
      <c r="M30" s="35"/>
      <c r="N30" s="37"/>
      <c r="O30" s="37"/>
      <c r="P30" s="29"/>
      <c r="Q30" s="30" t="str">
        <f t="shared" si="0"/>
        <v>B</v>
      </c>
      <c r="R30" s="31" t="str">
        <f t="shared" si="1"/>
        <v>Check !!</v>
      </c>
      <c r="S30" s="31" t="str">
        <f t="shared" si="2"/>
        <v>IIC</v>
      </c>
      <c r="T30" s="31" t="str">
        <f t="shared" si="3"/>
        <v>Check !!</v>
      </c>
      <c r="U30" s="31" t="str">
        <f t="shared" si="4"/>
        <v>I</v>
      </c>
      <c r="V30" s="32" t="str">
        <f t="shared" si="5"/>
        <v>Check !!</v>
      </c>
    </row>
    <row r="31" spans="2:22" s="33" customFormat="1">
      <c r="B31" s="34" t="s">
        <v>176</v>
      </c>
      <c r="C31" s="35" t="s">
        <v>177</v>
      </c>
      <c r="D31" s="36" t="s">
        <v>118</v>
      </c>
      <c r="E31" s="36" t="s">
        <v>132</v>
      </c>
      <c r="F31" s="37">
        <v>-12</v>
      </c>
      <c r="G31" s="35">
        <v>312</v>
      </c>
      <c r="H31" s="35">
        <v>1.7</v>
      </c>
      <c r="I31" s="35">
        <v>9.8000000000000007</v>
      </c>
      <c r="J31" s="35">
        <v>2.5</v>
      </c>
      <c r="K31" s="35">
        <v>92.9</v>
      </c>
      <c r="L31" s="36" t="s">
        <v>51</v>
      </c>
      <c r="M31" s="35"/>
      <c r="N31" s="37">
        <v>1.1299999999999999</v>
      </c>
      <c r="O31" s="37"/>
      <c r="P31" s="29"/>
      <c r="Q31" s="30" t="str">
        <f t="shared" si="0"/>
        <v>B</v>
      </c>
      <c r="R31" s="31" t="str">
        <f t="shared" si="1"/>
        <v>Check !!</v>
      </c>
      <c r="S31" s="31" t="str">
        <f t="shared" si="2"/>
        <v>IIC</v>
      </c>
      <c r="T31" s="31" t="str">
        <f t="shared" si="3"/>
        <v>Check !!</v>
      </c>
      <c r="U31" s="31" t="str">
        <f t="shared" si="4"/>
        <v>I</v>
      </c>
      <c r="V31" s="32" t="str">
        <f t="shared" si="5"/>
        <v>Check !!</v>
      </c>
    </row>
    <row r="32" spans="2:22" s="33" customFormat="1">
      <c r="B32" s="34" t="s">
        <v>178</v>
      </c>
      <c r="C32" s="35" t="s">
        <v>179</v>
      </c>
      <c r="D32" s="36" t="s">
        <v>118</v>
      </c>
      <c r="E32" s="36" t="s">
        <v>111</v>
      </c>
      <c r="F32" s="37"/>
      <c r="G32" s="35">
        <v>385</v>
      </c>
      <c r="H32" s="35">
        <v>1.6</v>
      </c>
      <c r="I32" s="35">
        <v>10</v>
      </c>
      <c r="J32" s="35">
        <v>1.9</v>
      </c>
      <c r="K32" s="35">
        <v>2214.6</v>
      </c>
      <c r="L32" s="36" t="s">
        <v>51</v>
      </c>
      <c r="M32" s="35"/>
      <c r="N32" s="37"/>
      <c r="O32" s="37">
        <v>0.94</v>
      </c>
      <c r="P32" s="29"/>
      <c r="Q32" s="30" t="str">
        <f t="shared" si="0"/>
        <v>B</v>
      </c>
      <c r="R32" s="31" t="str">
        <f t="shared" si="1"/>
        <v>Check !!</v>
      </c>
      <c r="S32" s="31" t="str">
        <f t="shared" si="2"/>
        <v>IIC</v>
      </c>
      <c r="T32" s="31" t="str">
        <f t="shared" si="3"/>
        <v>Check !!</v>
      </c>
      <c r="U32" s="31" t="str">
        <f t="shared" si="4"/>
        <v>I</v>
      </c>
      <c r="V32" s="32" t="str">
        <f t="shared" si="5"/>
        <v>Check !!</v>
      </c>
    </row>
    <row r="33" spans="2:22" s="33" customFormat="1">
      <c r="B33" s="38" t="s">
        <v>180</v>
      </c>
      <c r="C33" s="42" t="s">
        <v>181</v>
      </c>
      <c r="D33" s="40" t="s">
        <v>110</v>
      </c>
      <c r="E33" s="40" t="s">
        <v>111</v>
      </c>
      <c r="F33" s="41">
        <v>-12</v>
      </c>
      <c r="G33" s="42">
        <v>218</v>
      </c>
      <c r="H33" s="42">
        <v>1.9</v>
      </c>
      <c r="I33" s="42">
        <v>12.5</v>
      </c>
      <c r="J33" s="42">
        <v>2.5</v>
      </c>
      <c r="K33" s="42">
        <v>112.2</v>
      </c>
      <c r="L33" s="40" t="s">
        <v>51</v>
      </c>
      <c r="M33" s="42"/>
      <c r="N33" s="41"/>
      <c r="O33" s="41">
        <v>0.92</v>
      </c>
      <c r="P33" s="29"/>
      <c r="Q33" s="30" t="str">
        <f t="shared" si="0"/>
        <v>B</v>
      </c>
      <c r="R33" s="31" t="str">
        <f t="shared" si="1"/>
        <v>Check !!</v>
      </c>
      <c r="S33" s="31" t="str">
        <f t="shared" si="2"/>
        <v>IIC</v>
      </c>
      <c r="T33" s="31" t="str">
        <f t="shared" si="3"/>
        <v>Check !!</v>
      </c>
      <c r="U33" s="31" t="str">
        <f t="shared" si="4"/>
        <v>I</v>
      </c>
      <c r="V33" s="32" t="str">
        <f t="shared" si="5"/>
        <v>Check !!</v>
      </c>
    </row>
    <row r="34" spans="2:22" s="33" customFormat="1">
      <c r="B34" s="24" t="s">
        <v>182</v>
      </c>
      <c r="C34" s="25" t="s">
        <v>183</v>
      </c>
      <c r="D34" s="26" t="s">
        <v>141</v>
      </c>
      <c r="E34" s="26" t="s">
        <v>111</v>
      </c>
      <c r="F34" s="27">
        <v>22</v>
      </c>
      <c r="G34" s="25">
        <v>421</v>
      </c>
      <c r="H34" s="25">
        <v>1.7</v>
      </c>
      <c r="I34" s="25">
        <v>7.6</v>
      </c>
      <c r="J34" s="25">
        <v>4</v>
      </c>
      <c r="K34" s="25">
        <v>11.5</v>
      </c>
      <c r="L34" s="26" t="s">
        <v>51</v>
      </c>
      <c r="M34" s="25"/>
      <c r="N34" s="27">
        <v>1.08</v>
      </c>
      <c r="O34" s="27">
        <v>1.04</v>
      </c>
      <c r="P34" s="29"/>
      <c r="Q34" s="30" t="str">
        <f t="shared" si="0"/>
        <v>D</v>
      </c>
      <c r="R34" s="31" t="str">
        <f t="shared" si="1"/>
        <v/>
      </c>
      <c r="S34" s="31" t="str">
        <f t="shared" si="2"/>
        <v>IIA</v>
      </c>
      <c r="T34" s="31" t="str">
        <f t="shared" si="3"/>
        <v/>
      </c>
      <c r="U34" s="31" t="str">
        <f t="shared" si="4"/>
        <v>I</v>
      </c>
      <c r="V34" s="32" t="str">
        <f t="shared" si="5"/>
        <v/>
      </c>
    </row>
    <row r="35" spans="2:22" s="33" customFormat="1">
      <c r="B35" s="34" t="s">
        <v>184</v>
      </c>
      <c r="C35" s="35" t="s">
        <v>185</v>
      </c>
      <c r="D35" s="36" t="s">
        <v>118</v>
      </c>
      <c r="E35" s="36" t="s">
        <v>115</v>
      </c>
      <c r="F35" s="37">
        <v>-8</v>
      </c>
      <c r="G35" s="35"/>
      <c r="H35" s="35">
        <v>1.7</v>
      </c>
      <c r="I35" s="35">
        <v>9.8000000000000007</v>
      </c>
      <c r="J35" s="35">
        <v>4</v>
      </c>
      <c r="K35" s="35">
        <v>22.2</v>
      </c>
      <c r="L35" s="36"/>
      <c r="M35" s="35"/>
      <c r="N35" s="37"/>
      <c r="O35" s="37"/>
      <c r="P35" s="29"/>
      <c r="Q35" s="30" t="str">
        <f t="shared" si="0"/>
        <v>B</v>
      </c>
      <c r="R35" s="31" t="str">
        <f t="shared" si="1"/>
        <v>Check !!</v>
      </c>
      <c r="S35" s="31" t="str">
        <f t="shared" si="2"/>
        <v>IIC</v>
      </c>
      <c r="T35" s="31" t="str">
        <f t="shared" si="3"/>
        <v>Check !!</v>
      </c>
      <c r="U35" s="31" t="str">
        <f t="shared" si="4"/>
        <v>I</v>
      </c>
      <c r="V35" s="32" t="str">
        <f t="shared" si="5"/>
        <v>Check !!</v>
      </c>
    </row>
    <row r="36" spans="2:22" s="33" customFormat="1">
      <c r="B36" s="34" t="s">
        <v>186</v>
      </c>
      <c r="C36" s="35" t="s">
        <v>117</v>
      </c>
      <c r="D36" s="36" t="s">
        <v>118</v>
      </c>
      <c r="E36" s="36" t="s">
        <v>115</v>
      </c>
      <c r="F36" s="37"/>
      <c r="G36" s="35"/>
      <c r="H36" s="35">
        <v>1.7</v>
      </c>
      <c r="I36" s="35">
        <v>9.8000000000000007</v>
      </c>
      <c r="J36" s="35">
        <v>4</v>
      </c>
      <c r="K36" s="35">
        <v>40.6</v>
      </c>
      <c r="L36" s="36"/>
      <c r="M36" s="35"/>
      <c r="N36" s="37"/>
      <c r="O36" s="37"/>
      <c r="P36" s="29"/>
      <c r="Q36" s="30" t="str">
        <f t="shared" si="0"/>
        <v>B</v>
      </c>
      <c r="R36" s="31" t="str">
        <f t="shared" si="1"/>
        <v>Check !!</v>
      </c>
      <c r="S36" s="31" t="str">
        <f t="shared" si="2"/>
        <v>IIC</v>
      </c>
      <c r="T36" s="31" t="str">
        <f t="shared" si="3"/>
        <v>Check !!</v>
      </c>
      <c r="U36" s="31" t="str">
        <f t="shared" si="4"/>
        <v>I</v>
      </c>
      <c r="V36" s="32" t="str">
        <f t="shared" si="5"/>
        <v>Check !!</v>
      </c>
    </row>
    <row r="37" spans="2:22" s="33" customFormat="1">
      <c r="B37" s="34" t="s">
        <v>187</v>
      </c>
      <c r="C37" s="35" t="s">
        <v>188</v>
      </c>
      <c r="D37" s="36" t="s">
        <v>118</v>
      </c>
      <c r="E37" s="36" t="s">
        <v>115</v>
      </c>
      <c r="F37" s="37">
        <v>49</v>
      </c>
      <c r="G37" s="35">
        <v>293</v>
      </c>
      <c r="H37" s="35">
        <v>1.7</v>
      </c>
      <c r="I37" s="35">
        <v>9.9</v>
      </c>
      <c r="J37" s="35">
        <v>4.4000000000000004</v>
      </c>
      <c r="K37" s="35">
        <v>5.5</v>
      </c>
      <c r="L37" s="36" t="s">
        <v>136</v>
      </c>
      <c r="M37" s="35"/>
      <c r="N37" s="37"/>
      <c r="O37" s="37">
        <v>0.88</v>
      </c>
      <c r="P37" s="29"/>
      <c r="Q37" s="30" t="str">
        <f t="shared" si="0"/>
        <v>B</v>
      </c>
      <c r="R37" s="31" t="str">
        <f t="shared" si="1"/>
        <v>Check !!</v>
      </c>
      <c r="S37" s="31" t="str">
        <f t="shared" si="2"/>
        <v>IIC</v>
      </c>
      <c r="T37" s="31" t="str">
        <f t="shared" si="3"/>
        <v>Check !!</v>
      </c>
      <c r="U37" s="31" t="str">
        <f t="shared" si="4"/>
        <v>II</v>
      </c>
      <c r="V37" s="32" t="str">
        <f t="shared" si="5"/>
        <v>Check !!</v>
      </c>
    </row>
    <row r="38" spans="2:22" s="33" customFormat="1">
      <c r="B38" s="34" t="s">
        <v>189</v>
      </c>
      <c r="C38" s="43">
        <v>192337</v>
      </c>
      <c r="D38" s="36" t="s">
        <v>190</v>
      </c>
      <c r="E38" s="36" t="s">
        <v>115</v>
      </c>
      <c r="F38" s="37"/>
      <c r="G38" s="35"/>
      <c r="H38" s="35"/>
      <c r="I38" s="35"/>
      <c r="J38" s="35"/>
      <c r="K38" s="35"/>
      <c r="L38" s="36"/>
      <c r="M38" s="35"/>
      <c r="N38" s="37"/>
      <c r="O38" s="37"/>
      <c r="P38" s="29"/>
      <c r="Q38" s="30" t="str">
        <f t="shared" si="0"/>
        <v>B</v>
      </c>
      <c r="R38" s="31" t="str">
        <f t="shared" si="1"/>
        <v>Check !!</v>
      </c>
      <c r="S38" s="31" t="str">
        <f t="shared" si="2"/>
        <v>IIC</v>
      </c>
      <c r="T38" s="31" t="str">
        <f t="shared" si="3"/>
        <v>Check !!</v>
      </c>
      <c r="U38" s="31" t="str">
        <f t="shared" si="4"/>
        <v>I</v>
      </c>
      <c r="V38" s="32" t="str">
        <f t="shared" si="5"/>
        <v>Check !!</v>
      </c>
    </row>
    <row r="39" spans="2:22" s="33" customFormat="1">
      <c r="B39" s="34" t="s">
        <v>191</v>
      </c>
      <c r="C39" s="35" t="s">
        <v>192</v>
      </c>
      <c r="D39" s="36" t="s">
        <v>193</v>
      </c>
      <c r="E39" s="36" t="s">
        <v>126</v>
      </c>
      <c r="F39" s="37"/>
      <c r="G39" s="35"/>
      <c r="H39" s="35"/>
      <c r="I39" s="35"/>
      <c r="J39" s="35"/>
      <c r="K39" s="35">
        <v>34.299999999999997</v>
      </c>
      <c r="L39" s="36"/>
      <c r="M39" s="35"/>
      <c r="N39" s="37"/>
      <c r="O39" s="37"/>
      <c r="P39" s="29"/>
      <c r="Q39" s="30" t="str">
        <f t="shared" si="0"/>
        <v>B</v>
      </c>
      <c r="R39" s="31" t="str">
        <f t="shared" si="1"/>
        <v>Check !!</v>
      </c>
      <c r="S39" s="31" t="str">
        <f t="shared" si="2"/>
        <v>IIC</v>
      </c>
      <c r="T39" s="31" t="str">
        <f t="shared" si="3"/>
        <v>Check !!</v>
      </c>
      <c r="U39" s="31" t="str">
        <f t="shared" si="4"/>
        <v>I</v>
      </c>
      <c r="V39" s="32" t="str">
        <f t="shared" si="5"/>
        <v>Check !!</v>
      </c>
    </row>
    <row r="40" spans="2:22" s="33" customFormat="1">
      <c r="B40" s="34" t="s">
        <v>194</v>
      </c>
      <c r="C40" s="35" t="s">
        <v>195</v>
      </c>
      <c r="D40" s="36" t="s">
        <v>193</v>
      </c>
      <c r="E40" s="36" t="s">
        <v>111</v>
      </c>
      <c r="F40" s="37">
        <v>2</v>
      </c>
      <c r="G40" s="35"/>
      <c r="H40" s="35"/>
      <c r="I40" s="35"/>
      <c r="J40" s="35">
        <v>3.1</v>
      </c>
      <c r="K40" s="35">
        <v>46.4</v>
      </c>
      <c r="L40" s="36"/>
      <c r="M40" s="35"/>
      <c r="N40" s="37"/>
      <c r="O40" s="37"/>
      <c r="P40" s="29"/>
      <c r="Q40" s="30" t="str">
        <f t="shared" si="0"/>
        <v>B</v>
      </c>
      <c r="R40" s="31" t="str">
        <f t="shared" si="1"/>
        <v>Check !!</v>
      </c>
      <c r="S40" s="31" t="str">
        <f t="shared" si="2"/>
        <v>IIC</v>
      </c>
      <c r="T40" s="31" t="str">
        <f t="shared" si="3"/>
        <v>Check !!</v>
      </c>
      <c r="U40" s="31" t="str">
        <f t="shared" si="4"/>
        <v>I</v>
      </c>
      <c r="V40" s="32" t="str">
        <f t="shared" si="5"/>
        <v>Check !!</v>
      </c>
    </row>
    <row r="41" spans="2:22" s="33" customFormat="1">
      <c r="B41" s="34" t="s">
        <v>196</v>
      </c>
      <c r="C41" s="35" t="s">
        <v>188</v>
      </c>
      <c r="D41" s="36" t="s">
        <v>118</v>
      </c>
      <c r="E41" s="36" t="s">
        <v>115</v>
      </c>
      <c r="F41" s="37">
        <v>49</v>
      </c>
      <c r="G41" s="35"/>
      <c r="H41" s="35">
        <v>1.7</v>
      </c>
      <c r="I41" s="35">
        <v>9.9</v>
      </c>
      <c r="J41" s="35">
        <v>4.4000000000000004</v>
      </c>
      <c r="K41" s="35">
        <v>5.5</v>
      </c>
      <c r="L41" s="36"/>
      <c r="M41" s="35"/>
      <c r="N41" s="37"/>
      <c r="O41" s="37"/>
      <c r="P41" s="29"/>
      <c r="Q41" s="30" t="str">
        <f t="shared" si="0"/>
        <v>B</v>
      </c>
      <c r="R41" s="31" t="str">
        <f t="shared" si="1"/>
        <v>Check !!</v>
      </c>
      <c r="S41" s="31" t="str">
        <f t="shared" si="2"/>
        <v>IIC</v>
      </c>
      <c r="T41" s="31" t="str">
        <f t="shared" si="3"/>
        <v>Check !!</v>
      </c>
      <c r="U41" s="31" t="str">
        <f t="shared" si="4"/>
        <v>II</v>
      </c>
      <c r="V41" s="32" t="str">
        <f t="shared" si="5"/>
        <v>Check !!</v>
      </c>
    </row>
    <row r="42" spans="2:22" s="33" customFormat="1">
      <c r="B42" s="34" t="s">
        <v>197</v>
      </c>
      <c r="C42" s="35" t="s">
        <v>198</v>
      </c>
      <c r="D42" s="36" t="s">
        <v>118</v>
      </c>
      <c r="E42" s="36" t="s">
        <v>126</v>
      </c>
      <c r="F42" s="37"/>
      <c r="G42" s="35"/>
      <c r="H42" s="35"/>
      <c r="I42" s="35"/>
      <c r="J42" s="35"/>
      <c r="K42" s="35"/>
      <c r="L42" s="36"/>
      <c r="M42" s="35"/>
      <c r="N42" s="37"/>
      <c r="O42" s="37"/>
      <c r="P42" s="29"/>
      <c r="Q42" s="30" t="str">
        <f t="shared" si="0"/>
        <v>B</v>
      </c>
      <c r="R42" s="31" t="str">
        <f t="shared" si="1"/>
        <v>Check !!</v>
      </c>
      <c r="S42" s="31" t="str">
        <f t="shared" si="2"/>
        <v>IIC</v>
      </c>
      <c r="T42" s="31" t="str">
        <f t="shared" si="3"/>
        <v>Check !!</v>
      </c>
      <c r="U42" s="31" t="str">
        <f t="shared" si="4"/>
        <v>I</v>
      </c>
      <c r="V42" s="32" t="str">
        <f t="shared" si="5"/>
        <v>Check !!</v>
      </c>
    </row>
    <row r="43" spans="2:22" s="33" customFormat="1">
      <c r="B43" s="38" t="s">
        <v>199</v>
      </c>
      <c r="C43" s="42" t="s">
        <v>200</v>
      </c>
      <c r="D43" s="40" t="s">
        <v>141</v>
      </c>
      <c r="E43" s="40" t="s">
        <v>126</v>
      </c>
      <c r="F43" s="41">
        <v>72</v>
      </c>
      <c r="G43" s="42">
        <v>443</v>
      </c>
      <c r="H43" s="42">
        <v>2</v>
      </c>
      <c r="I43" s="42">
        <v>10</v>
      </c>
      <c r="J43" s="42">
        <v>3</v>
      </c>
      <c r="K43" s="42">
        <v>0.8</v>
      </c>
      <c r="L43" s="40"/>
      <c r="M43" s="42"/>
      <c r="N43" s="41"/>
      <c r="O43" s="41"/>
      <c r="P43" s="29"/>
      <c r="Q43" s="30" t="str">
        <f t="shared" si="0"/>
        <v>B</v>
      </c>
      <c r="R43" s="31" t="str">
        <f t="shared" si="1"/>
        <v>Check !!</v>
      </c>
      <c r="S43" s="31" t="str">
        <f t="shared" si="2"/>
        <v>IIC</v>
      </c>
      <c r="T43" s="31" t="str">
        <f t="shared" si="3"/>
        <v>Check !!</v>
      </c>
      <c r="U43" s="31" t="str">
        <f t="shared" si="4"/>
        <v>IIIA</v>
      </c>
      <c r="V43" s="32" t="str">
        <f t="shared" si="5"/>
        <v>Check !!</v>
      </c>
    </row>
    <row r="44" spans="2:22" s="33" customFormat="1">
      <c r="B44" s="24" t="s">
        <v>675</v>
      </c>
      <c r="C44" s="25" t="s">
        <v>201</v>
      </c>
      <c r="D44" s="26"/>
      <c r="E44" s="26" t="s">
        <v>111</v>
      </c>
      <c r="F44" s="27">
        <v>-30</v>
      </c>
      <c r="G44" s="25">
        <v>90</v>
      </c>
      <c r="H44" s="25">
        <v>1.3</v>
      </c>
      <c r="I44" s="25">
        <v>50</v>
      </c>
      <c r="J44" s="25">
        <v>2.6</v>
      </c>
      <c r="K44" s="25">
        <v>358.8</v>
      </c>
      <c r="L44" s="26" t="s">
        <v>53</v>
      </c>
      <c r="M44" s="25">
        <v>8.9999999999999993E-3</v>
      </c>
      <c r="N44" s="27">
        <v>0.39</v>
      </c>
      <c r="O44" s="27">
        <v>0.2</v>
      </c>
      <c r="P44" s="29"/>
      <c r="Q44" s="30" t="str">
        <f t="shared" si="0"/>
        <v>B</v>
      </c>
      <c r="R44" s="31" t="str">
        <f t="shared" si="1"/>
        <v>Check !!</v>
      </c>
      <c r="S44" s="31" t="str">
        <f t="shared" si="2"/>
        <v>IIC</v>
      </c>
      <c r="T44" s="31" t="str">
        <f t="shared" si="3"/>
        <v/>
      </c>
      <c r="U44" s="31" t="str">
        <f t="shared" si="4"/>
        <v>I</v>
      </c>
      <c r="V44" s="32" t="str">
        <f t="shared" si="5"/>
        <v/>
      </c>
    </row>
    <row r="45" spans="2:22" s="33" customFormat="1">
      <c r="B45" s="34" t="s">
        <v>202</v>
      </c>
      <c r="C45" s="35" t="s">
        <v>203</v>
      </c>
      <c r="D45" s="36" t="s">
        <v>146</v>
      </c>
      <c r="E45" s="36" t="s">
        <v>132</v>
      </c>
      <c r="F45" s="37"/>
      <c r="G45" s="35">
        <v>609</v>
      </c>
      <c r="H45" s="35">
        <v>12.5</v>
      </c>
      <c r="I45" s="35">
        <v>74</v>
      </c>
      <c r="J45" s="35">
        <v>0.97</v>
      </c>
      <c r="K45" s="35"/>
      <c r="L45" s="36" t="s">
        <v>136</v>
      </c>
      <c r="M45" s="35">
        <v>0.54</v>
      </c>
      <c r="N45" s="37"/>
      <c r="O45" s="37"/>
      <c r="P45" s="29"/>
      <c r="Q45" s="30" t="str">
        <f t="shared" si="0"/>
        <v>B</v>
      </c>
      <c r="R45" s="31" t="str">
        <f t="shared" si="1"/>
        <v>Check !!</v>
      </c>
      <c r="S45" s="31" t="str">
        <f t="shared" si="2"/>
        <v>IIC</v>
      </c>
      <c r="T45" s="31" t="str">
        <f t="shared" si="3"/>
        <v>Check !!</v>
      </c>
      <c r="U45" s="31" t="str">
        <f t="shared" si="4"/>
        <v>I</v>
      </c>
      <c r="V45" s="32" t="str">
        <f t="shared" si="5"/>
        <v>Check !!</v>
      </c>
    </row>
    <row r="46" spans="2:22" s="33" customFormat="1">
      <c r="B46" s="34" t="s">
        <v>204</v>
      </c>
      <c r="C46" s="35" t="s">
        <v>205</v>
      </c>
      <c r="D46" s="36" t="s">
        <v>193</v>
      </c>
      <c r="E46" s="36" t="s">
        <v>126</v>
      </c>
      <c r="F46" s="37">
        <v>88</v>
      </c>
      <c r="G46" s="35"/>
      <c r="H46" s="35"/>
      <c r="I46" s="35"/>
      <c r="J46" s="35"/>
      <c r="K46" s="35">
        <v>63.1</v>
      </c>
      <c r="L46" s="36"/>
      <c r="M46" s="35"/>
      <c r="N46" s="37"/>
      <c r="O46" s="37"/>
      <c r="P46" s="29"/>
      <c r="Q46" s="30" t="str">
        <f t="shared" si="0"/>
        <v>B</v>
      </c>
      <c r="R46" s="31" t="str">
        <f t="shared" si="1"/>
        <v>Check !!</v>
      </c>
      <c r="S46" s="31" t="str">
        <f t="shared" si="2"/>
        <v>IIC</v>
      </c>
      <c r="T46" s="31" t="str">
        <f t="shared" si="3"/>
        <v>Check !!</v>
      </c>
      <c r="U46" s="31" t="str">
        <f t="shared" si="4"/>
        <v>IIIA</v>
      </c>
      <c r="V46" s="32" t="str">
        <f t="shared" si="5"/>
        <v>Check !!</v>
      </c>
    </row>
    <row r="47" spans="2:22" s="33" customFormat="1">
      <c r="B47" s="34" t="s">
        <v>206</v>
      </c>
      <c r="C47" s="35" t="s">
        <v>207</v>
      </c>
      <c r="D47" s="36" t="s">
        <v>118</v>
      </c>
      <c r="E47" s="36" t="s">
        <v>111</v>
      </c>
      <c r="F47" s="37">
        <v>29</v>
      </c>
      <c r="G47" s="35">
        <v>593</v>
      </c>
      <c r="H47" s="35">
        <v>1.3</v>
      </c>
      <c r="I47" s="35">
        <v>9.6</v>
      </c>
      <c r="J47" s="35">
        <v>3.9</v>
      </c>
      <c r="K47" s="35">
        <v>11.9</v>
      </c>
      <c r="L47" s="36"/>
      <c r="M47" s="35"/>
      <c r="N47" s="37"/>
      <c r="O47" s="37"/>
      <c r="P47" s="29"/>
      <c r="Q47" s="30" t="str">
        <f t="shared" si="0"/>
        <v>B</v>
      </c>
      <c r="R47" s="31" t="str">
        <f t="shared" si="1"/>
        <v>Check !!</v>
      </c>
      <c r="S47" s="31" t="str">
        <f t="shared" si="2"/>
        <v>IIC</v>
      </c>
      <c r="T47" s="31" t="str">
        <f t="shared" si="3"/>
        <v>Check !!</v>
      </c>
      <c r="U47" s="31" t="str">
        <f t="shared" si="4"/>
        <v>I</v>
      </c>
      <c r="V47" s="32" t="str">
        <f t="shared" si="5"/>
        <v>Check !!</v>
      </c>
    </row>
    <row r="48" spans="2:22" s="33" customFormat="1">
      <c r="B48" s="34" t="s">
        <v>208</v>
      </c>
      <c r="C48" s="35" t="s">
        <v>209</v>
      </c>
      <c r="D48" s="36" t="s">
        <v>193</v>
      </c>
      <c r="E48" s="36" t="s">
        <v>126</v>
      </c>
      <c r="F48" s="37"/>
      <c r="G48" s="35"/>
      <c r="H48" s="35"/>
      <c r="I48" s="35"/>
      <c r="J48" s="35"/>
      <c r="K48" s="35"/>
      <c r="L48" s="36"/>
      <c r="M48" s="35"/>
      <c r="N48" s="37"/>
      <c r="O48" s="37"/>
      <c r="P48" s="29"/>
      <c r="Q48" s="30" t="str">
        <f t="shared" si="0"/>
        <v>B</v>
      </c>
      <c r="R48" s="31" t="str">
        <f t="shared" si="1"/>
        <v>Check !!</v>
      </c>
      <c r="S48" s="31" t="str">
        <f t="shared" si="2"/>
        <v>IIC</v>
      </c>
      <c r="T48" s="31" t="str">
        <f t="shared" si="3"/>
        <v>Check !!</v>
      </c>
      <c r="U48" s="31" t="str">
        <f t="shared" si="4"/>
        <v>I</v>
      </c>
      <c r="V48" s="32" t="str">
        <f t="shared" si="5"/>
        <v>Check !!</v>
      </c>
    </row>
    <row r="49" spans="2:22" s="33" customFormat="1">
      <c r="B49" s="34" t="s">
        <v>210</v>
      </c>
      <c r="C49" s="35" t="s">
        <v>211</v>
      </c>
      <c r="D49" s="36" t="s">
        <v>118</v>
      </c>
      <c r="E49" s="36" t="s">
        <v>132</v>
      </c>
      <c r="F49" s="37">
        <v>-20</v>
      </c>
      <c r="G49" s="35"/>
      <c r="H49" s="35">
        <v>4</v>
      </c>
      <c r="I49" s="35">
        <v>20</v>
      </c>
      <c r="J49" s="35">
        <v>3</v>
      </c>
      <c r="K49" s="35"/>
      <c r="L49" s="36"/>
      <c r="M49" s="35"/>
      <c r="N49" s="37"/>
      <c r="O49" s="37"/>
      <c r="P49" s="29"/>
      <c r="Q49" s="30" t="str">
        <f t="shared" si="0"/>
        <v>B</v>
      </c>
      <c r="R49" s="31" t="str">
        <f t="shared" si="1"/>
        <v>Check !!</v>
      </c>
      <c r="S49" s="31" t="str">
        <f t="shared" si="2"/>
        <v>IIC</v>
      </c>
      <c r="T49" s="31" t="str">
        <f t="shared" si="3"/>
        <v>Check !!</v>
      </c>
      <c r="U49" s="31" t="str">
        <f t="shared" si="4"/>
        <v>I</v>
      </c>
      <c r="V49" s="32" t="str">
        <f t="shared" si="5"/>
        <v>Check !!</v>
      </c>
    </row>
    <row r="50" spans="2:22" s="33" customFormat="1">
      <c r="B50" s="34" t="s">
        <v>622</v>
      </c>
      <c r="C50" s="35" t="s">
        <v>212</v>
      </c>
      <c r="D50" s="36" t="s">
        <v>118</v>
      </c>
      <c r="E50" s="36" t="s">
        <v>126</v>
      </c>
      <c r="F50" s="37">
        <v>81</v>
      </c>
      <c r="G50" s="35">
        <v>559</v>
      </c>
      <c r="H50" s="35">
        <v>1.1000000000000001</v>
      </c>
      <c r="I50" s="35"/>
      <c r="J50" s="35">
        <v>3.7</v>
      </c>
      <c r="K50" s="35"/>
      <c r="L50" s="36"/>
      <c r="M50" s="35"/>
      <c r="N50" s="37"/>
      <c r="O50" s="37"/>
      <c r="P50" s="29"/>
      <c r="Q50" s="30" t="str">
        <f t="shared" si="0"/>
        <v>B</v>
      </c>
      <c r="R50" s="31" t="str">
        <f t="shared" si="1"/>
        <v>Check !!</v>
      </c>
      <c r="S50" s="31" t="str">
        <f t="shared" si="2"/>
        <v>IIC</v>
      </c>
      <c r="T50" s="31" t="str">
        <f t="shared" si="3"/>
        <v>Check !!</v>
      </c>
      <c r="U50" s="31" t="str">
        <f t="shared" si="4"/>
        <v>IIIA</v>
      </c>
      <c r="V50" s="32" t="str">
        <f t="shared" si="5"/>
        <v>Check !!</v>
      </c>
    </row>
    <row r="51" spans="2:22" s="33" customFormat="1">
      <c r="B51" s="34" t="s">
        <v>213</v>
      </c>
      <c r="C51" s="35" t="s">
        <v>214</v>
      </c>
      <c r="D51" s="36" t="s">
        <v>146</v>
      </c>
      <c r="E51" s="36" t="s">
        <v>111</v>
      </c>
      <c r="F51" s="37">
        <v>13</v>
      </c>
      <c r="G51" s="35">
        <v>232</v>
      </c>
      <c r="H51" s="35">
        <v>2.1</v>
      </c>
      <c r="I51" s="35">
        <v>15.5</v>
      </c>
      <c r="J51" s="35">
        <v>2.4</v>
      </c>
      <c r="K51" s="35">
        <v>33.1</v>
      </c>
      <c r="L51" s="36" t="s">
        <v>136</v>
      </c>
      <c r="M51" s="35"/>
      <c r="N51" s="37"/>
      <c r="O51" s="37">
        <v>0.81</v>
      </c>
      <c r="P51" s="29"/>
      <c r="Q51" s="30" t="str">
        <f t="shared" si="0"/>
        <v>B</v>
      </c>
      <c r="R51" s="31" t="str">
        <f t="shared" si="1"/>
        <v>Check !!</v>
      </c>
      <c r="S51" s="31" t="str">
        <f t="shared" si="2"/>
        <v>IIC</v>
      </c>
      <c r="T51" s="31" t="str">
        <f t="shared" si="3"/>
        <v>Check !!</v>
      </c>
      <c r="U51" s="31" t="str">
        <f t="shared" si="4"/>
        <v>I</v>
      </c>
      <c r="V51" s="32" t="str">
        <f t="shared" si="5"/>
        <v>Check !!</v>
      </c>
    </row>
    <row r="52" spans="2:22" s="33" customFormat="1">
      <c r="B52" s="34" t="s">
        <v>215</v>
      </c>
      <c r="C52" s="35" t="s">
        <v>216</v>
      </c>
      <c r="D52" s="36" t="s">
        <v>118</v>
      </c>
      <c r="E52" s="36" t="s">
        <v>111</v>
      </c>
      <c r="F52" s="37">
        <v>36</v>
      </c>
      <c r="G52" s="35">
        <v>424</v>
      </c>
      <c r="H52" s="35">
        <v>0.9</v>
      </c>
      <c r="I52" s="35">
        <v>6.5</v>
      </c>
      <c r="J52" s="35">
        <v>4.0999999999999996</v>
      </c>
      <c r="K52" s="35">
        <v>4.5999999999999996</v>
      </c>
      <c r="L52" s="36" t="s">
        <v>51</v>
      </c>
      <c r="M52" s="35"/>
      <c r="N52" s="37"/>
      <c r="O52" s="37">
        <v>1.05</v>
      </c>
      <c r="P52" s="29"/>
      <c r="Q52" s="30" t="str">
        <f t="shared" si="0"/>
        <v>B</v>
      </c>
      <c r="R52" s="31" t="str">
        <f t="shared" si="1"/>
        <v>Check !!</v>
      </c>
      <c r="S52" s="31" t="str">
        <f t="shared" si="2"/>
        <v>IIC</v>
      </c>
      <c r="T52" s="31" t="str">
        <f t="shared" si="3"/>
        <v>Check !!</v>
      </c>
      <c r="U52" s="31" t="str">
        <f t="shared" si="4"/>
        <v>I</v>
      </c>
      <c r="V52" s="32" t="str">
        <f t="shared" si="5"/>
        <v>Check !!</v>
      </c>
    </row>
    <row r="53" spans="2:22" s="33" customFormat="1">
      <c r="B53" s="38" t="s">
        <v>217</v>
      </c>
      <c r="C53" s="42" t="s">
        <v>218</v>
      </c>
      <c r="D53" s="40" t="s">
        <v>118</v>
      </c>
      <c r="E53" s="40" t="s">
        <v>111</v>
      </c>
      <c r="F53" s="41">
        <v>-17</v>
      </c>
      <c r="G53" s="42">
        <v>245</v>
      </c>
      <c r="H53" s="42">
        <v>1.3</v>
      </c>
      <c r="I53" s="42">
        <v>8</v>
      </c>
      <c r="J53" s="42">
        <v>2.9</v>
      </c>
      <c r="K53" s="42">
        <v>98.8</v>
      </c>
      <c r="L53" s="40" t="s">
        <v>51</v>
      </c>
      <c r="M53" s="42">
        <v>0.22</v>
      </c>
      <c r="N53" s="41">
        <v>1</v>
      </c>
      <c r="O53" s="41">
        <v>0.94</v>
      </c>
      <c r="P53" s="29"/>
      <c r="Q53" s="30" t="str">
        <f t="shared" si="0"/>
        <v>D</v>
      </c>
      <c r="R53" s="31" t="str">
        <f t="shared" si="1"/>
        <v/>
      </c>
      <c r="S53" s="31" t="str">
        <f t="shared" si="2"/>
        <v>IIA</v>
      </c>
      <c r="T53" s="31" t="str">
        <f t="shared" si="3"/>
        <v/>
      </c>
      <c r="U53" s="31" t="str">
        <f t="shared" si="4"/>
        <v>I</v>
      </c>
      <c r="V53" s="32" t="str">
        <f t="shared" si="5"/>
        <v/>
      </c>
    </row>
    <row r="54" spans="2:22" s="33" customFormat="1">
      <c r="B54" s="24" t="s">
        <v>219</v>
      </c>
      <c r="C54" s="25" t="s">
        <v>220</v>
      </c>
      <c r="D54" s="26" t="s">
        <v>118</v>
      </c>
      <c r="E54" s="26" t="s">
        <v>126</v>
      </c>
      <c r="F54" s="27">
        <v>68</v>
      </c>
      <c r="G54" s="25">
        <v>300</v>
      </c>
      <c r="H54" s="25"/>
      <c r="I54" s="25"/>
      <c r="J54" s="25">
        <v>3.5</v>
      </c>
      <c r="K54" s="25">
        <v>0.7</v>
      </c>
      <c r="L54" s="26" t="s">
        <v>51</v>
      </c>
      <c r="M54" s="25"/>
      <c r="N54" s="27"/>
      <c r="O54" s="27"/>
      <c r="P54" s="29"/>
      <c r="Q54" s="30" t="str">
        <f t="shared" si="0"/>
        <v>B</v>
      </c>
      <c r="R54" s="31" t="str">
        <f t="shared" si="1"/>
        <v>Check !!</v>
      </c>
      <c r="S54" s="31" t="str">
        <f t="shared" si="2"/>
        <v>IIC</v>
      </c>
      <c r="T54" s="31" t="str">
        <f t="shared" si="3"/>
        <v>Check !!</v>
      </c>
      <c r="U54" s="31" t="str">
        <f t="shared" si="4"/>
        <v>IIIA</v>
      </c>
      <c r="V54" s="32" t="str">
        <f t="shared" si="5"/>
        <v>Check !!</v>
      </c>
    </row>
    <row r="55" spans="2:22" s="33" customFormat="1">
      <c r="B55" s="34" t="s">
        <v>221</v>
      </c>
      <c r="C55" s="35" t="s">
        <v>222</v>
      </c>
      <c r="D55" s="36" t="s">
        <v>118</v>
      </c>
      <c r="E55" s="36" t="s">
        <v>115</v>
      </c>
      <c r="F55" s="37">
        <v>44</v>
      </c>
      <c r="G55" s="35">
        <v>420</v>
      </c>
      <c r="H55" s="35">
        <v>1.1000000000000001</v>
      </c>
      <c r="I55" s="35">
        <v>9.4</v>
      </c>
      <c r="J55" s="35">
        <v>3.4</v>
      </c>
      <c r="K55" s="35">
        <v>4.3</v>
      </c>
      <c r="L55" s="36" t="s">
        <v>51</v>
      </c>
      <c r="M55" s="35"/>
      <c r="N55" s="37"/>
      <c r="O55" s="37">
        <v>0.98</v>
      </c>
      <c r="P55" s="29"/>
      <c r="Q55" s="30" t="str">
        <f t="shared" si="0"/>
        <v>B</v>
      </c>
      <c r="R55" s="31" t="str">
        <f t="shared" si="1"/>
        <v>Check !!</v>
      </c>
      <c r="S55" s="31" t="str">
        <f t="shared" si="2"/>
        <v>IIC</v>
      </c>
      <c r="T55" s="31" t="str">
        <f t="shared" si="3"/>
        <v>Check !!</v>
      </c>
      <c r="U55" s="31" t="str">
        <f t="shared" si="4"/>
        <v>II</v>
      </c>
      <c r="V55" s="32" t="str">
        <f t="shared" si="5"/>
        <v>Check !!</v>
      </c>
    </row>
    <row r="56" spans="2:22" s="33" customFormat="1">
      <c r="B56" s="34" t="s">
        <v>223</v>
      </c>
      <c r="C56" s="35" t="s">
        <v>224</v>
      </c>
      <c r="D56" s="36" t="s">
        <v>118</v>
      </c>
      <c r="E56" s="36" t="s">
        <v>111</v>
      </c>
      <c r="F56" s="37">
        <v>-6</v>
      </c>
      <c r="G56" s="35">
        <v>244</v>
      </c>
      <c r="H56" s="35">
        <v>1.2</v>
      </c>
      <c r="I56" s="35"/>
      <c r="J56" s="35">
        <v>2.8</v>
      </c>
      <c r="K56" s="35">
        <v>89.4</v>
      </c>
      <c r="L56" s="36" t="s">
        <v>51</v>
      </c>
      <c r="M56" s="35"/>
      <c r="N56" s="37">
        <v>0.97</v>
      </c>
      <c r="O56" s="37"/>
      <c r="P56" s="29"/>
      <c r="Q56" s="30" t="str">
        <f t="shared" si="0"/>
        <v>B</v>
      </c>
      <c r="R56" s="31" t="str">
        <f t="shared" si="1"/>
        <v>Check !!</v>
      </c>
      <c r="S56" s="31" t="str">
        <f t="shared" si="2"/>
        <v>IIC</v>
      </c>
      <c r="T56" s="31" t="str">
        <f t="shared" si="3"/>
        <v>Check !!</v>
      </c>
      <c r="U56" s="31" t="str">
        <f t="shared" si="4"/>
        <v>I</v>
      </c>
      <c r="V56" s="32" t="str">
        <f t="shared" si="5"/>
        <v>Check !!</v>
      </c>
    </row>
    <row r="57" spans="2:22" s="33" customFormat="1">
      <c r="B57" s="34" t="s">
        <v>225</v>
      </c>
      <c r="C57" s="35" t="s">
        <v>226</v>
      </c>
      <c r="D57" s="36" t="s">
        <v>114</v>
      </c>
      <c r="E57" s="36" t="s">
        <v>111</v>
      </c>
      <c r="F57" s="37"/>
      <c r="G57" s="35">
        <v>503</v>
      </c>
      <c r="H57" s="35">
        <v>2.4</v>
      </c>
      <c r="I57" s="35">
        <v>10.4</v>
      </c>
      <c r="J57" s="35">
        <v>1.5</v>
      </c>
      <c r="K57" s="35">
        <v>5430</v>
      </c>
      <c r="L57" s="36" t="s">
        <v>51</v>
      </c>
      <c r="M57" s="35">
        <v>0.17</v>
      </c>
      <c r="N57" s="37">
        <v>0.84</v>
      </c>
      <c r="O57" s="37">
        <v>0.91</v>
      </c>
      <c r="P57" s="29"/>
      <c r="Q57" s="30" t="str">
        <f t="shared" si="0"/>
        <v>D</v>
      </c>
      <c r="R57" s="31" t="str">
        <f t="shared" si="1"/>
        <v/>
      </c>
      <c r="S57" s="31" t="str">
        <f t="shared" si="2"/>
        <v>IIA</v>
      </c>
      <c r="T57" s="31" t="str">
        <f t="shared" si="3"/>
        <v/>
      </c>
      <c r="U57" s="31" t="str">
        <f t="shared" si="4"/>
        <v>I</v>
      </c>
      <c r="V57" s="32" t="str">
        <f t="shared" si="5"/>
        <v/>
      </c>
    </row>
    <row r="58" spans="2:22" s="33" customFormat="1">
      <c r="B58" s="34" t="s">
        <v>227</v>
      </c>
      <c r="C58" s="35" t="s">
        <v>228</v>
      </c>
      <c r="D58" s="36" t="s">
        <v>118</v>
      </c>
      <c r="E58" s="36" t="s">
        <v>115</v>
      </c>
      <c r="F58" s="37">
        <v>47</v>
      </c>
      <c r="G58" s="35">
        <v>436</v>
      </c>
      <c r="H58" s="35">
        <v>0.7</v>
      </c>
      <c r="I58" s="35">
        <v>5.6</v>
      </c>
      <c r="J58" s="35">
        <v>4.5999999999999996</v>
      </c>
      <c r="K58" s="35">
        <v>1.5</v>
      </c>
      <c r="L58" s="36" t="s">
        <v>51</v>
      </c>
      <c r="M58" s="35"/>
      <c r="N58" s="37"/>
      <c r="O58" s="37"/>
      <c r="P58" s="29"/>
      <c r="Q58" s="30" t="str">
        <f t="shared" si="0"/>
        <v>B</v>
      </c>
      <c r="R58" s="31" t="str">
        <f t="shared" si="1"/>
        <v>Check !!</v>
      </c>
      <c r="S58" s="31" t="str">
        <f t="shared" si="2"/>
        <v>IIC</v>
      </c>
      <c r="T58" s="31" t="str">
        <f t="shared" si="3"/>
        <v>Check !!</v>
      </c>
      <c r="U58" s="31" t="str">
        <f t="shared" si="4"/>
        <v>II</v>
      </c>
      <c r="V58" s="32" t="str">
        <f t="shared" si="5"/>
        <v>Check !!</v>
      </c>
    </row>
    <row r="59" spans="2:22" s="33" customFormat="1">
      <c r="B59" s="34" t="s">
        <v>229</v>
      </c>
      <c r="C59" s="35" t="s">
        <v>230</v>
      </c>
      <c r="D59" s="36" t="s">
        <v>118</v>
      </c>
      <c r="E59" s="36" t="s">
        <v>115</v>
      </c>
      <c r="F59" s="37"/>
      <c r="G59" s="35">
        <v>235</v>
      </c>
      <c r="H59" s="35"/>
      <c r="I59" s="35"/>
      <c r="J59" s="35">
        <v>4.8</v>
      </c>
      <c r="K59" s="35">
        <v>1.7</v>
      </c>
      <c r="L59" s="36"/>
      <c r="M59" s="35"/>
      <c r="N59" s="37"/>
      <c r="O59" s="37"/>
      <c r="P59" s="29"/>
      <c r="Q59" s="30" t="str">
        <f t="shared" si="0"/>
        <v>B</v>
      </c>
      <c r="R59" s="31" t="str">
        <f t="shared" si="1"/>
        <v>Check !!</v>
      </c>
      <c r="S59" s="31" t="str">
        <f t="shared" si="2"/>
        <v>IIC</v>
      </c>
      <c r="T59" s="31" t="str">
        <f t="shared" si="3"/>
        <v>Check !!</v>
      </c>
      <c r="U59" s="31" t="str">
        <f t="shared" si="4"/>
        <v>I</v>
      </c>
      <c r="V59" s="32" t="str">
        <f t="shared" si="5"/>
        <v>Check !!</v>
      </c>
    </row>
    <row r="60" spans="2:22" s="33" customFormat="1">
      <c r="B60" s="34" t="s">
        <v>231</v>
      </c>
      <c r="C60" s="35" t="s">
        <v>232</v>
      </c>
      <c r="D60" s="36" t="s">
        <v>193</v>
      </c>
      <c r="E60" s="36" t="s">
        <v>126</v>
      </c>
      <c r="F60" s="37"/>
      <c r="G60" s="35"/>
      <c r="H60" s="35"/>
      <c r="I60" s="35"/>
      <c r="J60" s="35"/>
      <c r="K60" s="35">
        <v>0.09</v>
      </c>
      <c r="L60" s="36"/>
      <c r="M60" s="35"/>
      <c r="N60" s="37"/>
      <c r="O60" s="37"/>
      <c r="P60" s="29"/>
      <c r="Q60" s="30" t="str">
        <f t="shared" si="0"/>
        <v>B</v>
      </c>
      <c r="R60" s="31" t="str">
        <f t="shared" si="1"/>
        <v>Check !!</v>
      </c>
      <c r="S60" s="31" t="str">
        <f t="shared" si="2"/>
        <v>IIC</v>
      </c>
      <c r="T60" s="31" t="str">
        <f t="shared" si="3"/>
        <v>Check !!</v>
      </c>
      <c r="U60" s="31" t="str">
        <f t="shared" si="4"/>
        <v>I</v>
      </c>
      <c r="V60" s="32" t="str">
        <f t="shared" si="5"/>
        <v>Check !!</v>
      </c>
    </row>
    <row r="61" spans="2:22" s="33" customFormat="1">
      <c r="B61" s="34" t="s">
        <v>233</v>
      </c>
      <c r="C61" s="35" t="s">
        <v>234</v>
      </c>
      <c r="D61" s="36" t="s">
        <v>118</v>
      </c>
      <c r="E61" s="36" t="s">
        <v>126</v>
      </c>
      <c r="F61" s="37">
        <v>82</v>
      </c>
      <c r="G61" s="35">
        <v>288</v>
      </c>
      <c r="H61" s="35"/>
      <c r="I61" s="35"/>
      <c r="J61" s="35">
        <v>5.3</v>
      </c>
      <c r="K61" s="35">
        <v>8.0000000000000002E-3</v>
      </c>
      <c r="L61" s="36"/>
      <c r="M61" s="35"/>
      <c r="N61" s="37"/>
      <c r="O61" s="37"/>
      <c r="P61" s="29"/>
      <c r="Q61" s="30" t="str">
        <f t="shared" si="0"/>
        <v>B</v>
      </c>
      <c r="R61" s="31" t="str">
        <f t="shared" si="1"/>
        <v>Check !!</v>
      </c>
      <c r="S61" s="31" t="str">
        <f t="shared" si="2"/>
        <v>IIC</v>
      </c>
      <c r="T61" s="31" t="str">
        <f t="shared" si="3"/>
        <v>Check !!</v>
      </c>
      <c r="U61" s="31" t="str">
        <f t="shared" si="4"/>
        <v>IIIA</v>
      </c>
      <c r="V61" s="32" t="str">
        <f t="shared" si="5"/>
        <v>Check !!</v>
      </c>
    </row>
    <row r="62" spans="2:22" s="33" customFormat="1">
      <c r="B62" s="34" t="s">
        <v>235</v>
      </c>
      <c r="C62" s="35" t="s">
        <v>234</v>
      </c>
      <c r="D62" s="36" t="s">
        <v>118</v>
      </c>
      <c r="E62" s="36" t="s">
        <v>126</v>
      </c>
      <c r="F62" s="37">
        <v>82</v>
      </c>
      <c r="G62" s="35">
        <v>288</v>
      </c>
      <c r="H62" s="35"/>
      <c r="I62" s="35"/>
      <c r="J62" s="35">
        <v>5.3</v>
      </c>
      <c r="K62" s="35">
        <v>8.0000000000000002E-3</v>
      </c>
      <c r="L62" s="36"/>
      <c r="M62" s="35"/>
      <c r="N62" s="37"/>
      <c r="O62" s="37"/>
      <c r="P62" s="29"/>
      <c r="Q62" s="30" t="str">
        <f t="shared" si="0"/>
        <v>B</v>
      </c>
      <c r="R62" s="31" t="str">
        <f t="shared" si="1"/>
        <v>Check !!</v>
      </c>
      <c r="S62" s="31" t="str">
        <f t="shared" si="2"/>
        <v>IIC</v>
      </c>
      <c r="T62" s="31" t="str">
        <f t="shared" si="3"/>
        <v>Check !!</v>
      </c>
      <c r="U62" s="31" t="str">
        <f t="shared" si="4"/>
        <v>IIIA</v>
      </c>
      <c r="V62" s="32" t="str">
        <f t="shared" si="5"/>
        <v>Check !!</v>
      </c>
    </row>
    <row r="63" spans="2:22" s="33" customFormat="1">
      <c r="B63" s="38" t="s">
        <v>236</v>
      </c>
      <c r="C63" s="42" t="s">
        <v>237</v>
      </c>
      <c r="D63" s="40" t="s">
        <v>118</v>
      </c>
      <c r="E63" s="40" t="s">
        <v>126</v>
      </c>
      <c r="F63" s="41">
        <v>64</v>
      </c>
      <c r="G63" s="42">
        <v>603</v>
      </c>
      <c r="H63" s="42">
        <v>1.8</v>
      </c>
      <c r="I63" s="42">
        <v>6.9</v>
      </c>
      <c r="J63" s="42">
        <v>4</v>
      </c>
      <c r="K63" s="42">
        <v>1.4</v>
      </c>
      <c r="L63" s="40"/>
      <c r="M63" s="42"/>
      <c r="N63" s="41"/>
      <c r="O63" s="41"/>
      <c r="P63" s="29"/>
      <c r="Q63" s="30" t="str">
        <f t="shared" si="0"/>
        <v>B</v>
      </c>
      <c r="R63" s="31" t="str">
        <f t="shared" si="1"/>
        <v>Check !!</v>
      </c>
      <c r="S63" s="31" t="str">
        <f t="shared" si="2"/>
        <v>IIC</v>
      </c>
      <c r="T63" s="31" t="str">
        <f t="shared" si="3"/>
        <v>Check !!</v>
      </c>
      <c r="U63" s="31" t="str">
        <f t="shared" si="4"/>
        <v>IIIA</v>
      </c>
      <c r="V63" s="32" t="str">
        <f t="shared" si="5"/>
        <v>Check !!</v>
      </c>
    </row>
    <row r="64" spans="2:22" s="33" customFormat="1">
      <c r="B64" s="24" t="s">
        <v>238</v>
      </c>
      <c r="C64" s="25" t="s">
        <v>239</v>
      </c>
      <c r="D64" s="26" t="s">
        <v>159</v>
      </c>
      <c r="E64" s="26" t="s">
        <v>111</v>
      </c>
      <c r="F64" s="27">
        <v>2</v>
      </c>
      <c r="G64" s="25">
        <v>391</v>
      </c>
      <c r="H64" s="25">
        <v>0.8</v>
      </c>
      <c r="I64" s="25">
        <v>4.8</v>
      </c>
      <c r="J64" s="25">
        <v>3.8</v>
      </c>
      <c r="K64" s="25"/>
      <c r="L64" s="26"/>
      <c r="M64" s="25">
        <v>0.96</v>
      </c>
      <c r="N64" s="27"/>
      <c r="O64" s="27"/>
      <c r="P64" s="29"/>
      <c r="Q64" s="30" t="str">
        <f t="shared" si="0"/>
        <v>B</v>
      </c>
      <c r="R64" s="31" t="str">
        <f t="shared" si="1"/>
        <v>Check !!</v>
      </c>
      <c r="S64" s="31" t="str">
        <f t="shared" si="2"/>
        <v>IIC</v>
      </c>
      <c r="T64" s="31" t="str">
        <f t="shared" si="3"/>
        <v>Check !!</v>
      </c>
      <c r="U64" s="31" t="str">
        <f t="shared" si="4"/>
        <v>I</v>
      </c>
      <c r="V64" s="32" t="str">
        <f t="shared" si="5"/>
        <v>Check !!</v>
      </c>
    </row>
    <row r="65" spans="2:22" s="33" customFormat="1">
      <c r="B65" s="34" t="s">
        <v>240</v>
      </c>
      <c r="C65" s="35" t="s">
        <v>241</v>
      </c>
      <c r="D65" s="36" t="s">
        <v>118</v>
      </c>
      <c r="E65" s="36" t="s">
        <v>115</v>
      </c>
      <c r="F65" s="37">
        <v>60</v>
      </c>
      <c r="G65" s="35">
        <v>396</v>
      </c>
      <c r="H65" s="35">
        <v>0.8</v>
      </c>
      <c r="I65" s="35">
        <v>7.1</v>
      </c>
      <c r="J65" s="35">
        <v>4.9000000000000004</v>
      </c>
      <c r="K65" s="35">
        <v>1.7</v>
      </c>
      <c r="L65" s="36"/>
      <c r="M65" s="35"/>
      <c r="N65" s="37"/>
      <c r="O65" s="37"/>
      <c r="P65" s="29"/>
      <c r="Q65" s="30" t="str">
        <f t="shared" si="0"/>
        <v>B</v>
      </c>
      <c r="R65" s="31" t="str">
        <f t="shared" si="1"/>
        <v>Check !!</v>
      </c>
      <c r="S65" s="31" t="str">
        <f t="shared" si="2"/>
        <v>IIC</v>
      </c>
      <c r="T65" s="31" t="str">
        <f t="shared" si="3"/>
        <v>Check !!</v>
      </c>
      <c r="U65" s="31" t="str">
        <f t="shared" si="4"/>
        <v>IIIA</v>
      </c>
      <c r="V65" s="32" t="str">
        <f t="shared" si="5"/>
        <v>Check !!</v>
      </c>
    </row>
    <row r="66" spans="2:22" s="33" customFormat="1">
      <c r="B66" s="34" t="s">
        <v>242</v>
      </c>
      <c r="C66" s="35" t="s">
        <v>243</v>
      </c>
      <c r="D66" s="36" t="s">
        <v>118</v>
      </c>
      <c r="E66" s="36" t="s">
        <v>126</v>
      </c>
      <c r="F66" s="37">
        <v>66</v>
      </c>
      <c r="G66" s="35">
        <v>647</v>
      </c>
      <c r="H66" s="35">
        <v>2.2000000000000002</v>
      </c>
      <c r="I66" s="35">
        <v>9.1999999999999993</v>
      </c>
      <c r="J66" s="35">
        <v>5.0999999999999996</v>
      </c>
      <c r="K66" s="35"/>
      <c r="L66" s="36" t="s">
        <v>51</v>
      </c>
      <c r="M66" s="35"/>
      <c r="N66" s="37"/>
      <c r="O66" s="37"/>
      <c r="P66" s="29"/>
      <c r="Q66" s="30" t="str">
        <f t="shared" si="0"/>
        <v>B</v>
      </c>
      <c r="R66" s="31" t="str">
        <f t="shared" si="1"/>
        <v>Check !!</v>
      </c>
      <c r="S66" s="31" t="str">
        <f t="shared" si="2"/>
        <v>IIC</v>
      </c>
      <c r="T66" s="31" t="str">
        <f t="shared" si="3"/>
        <v>Check !!</v>
      </c>
      <c r="U66" s="31" t="str">
        <f t="shared" si="4"/>
        <v>IIIA</v>
      </c>
      <c r="V66" s="32" t="str">
        <f t="shared" si="5"/>
        <v>Check !!</v>
      </c>
    </row>
    <row r="67" spans="2:22" s="33" customFormat="1">
      <c r="B67" s="34" t="s">
        <v>244</v>
      </c>
      <c r="C67" s="35" t="s">
        <v>245</v>
      </c>
      <c r="D67" s="36" t="s">
        <v>159</v>
      </c>
      <c r="E67" s="36" t="s">
        <v>111</v>
      </c>
      <c r="F67" s="37"/>
      <c r="G67" s="35"/>
      <c r="H67" s="35">
        <v>1.9</v>
      </c>
      <c r="I67" s="35">
        <v>8.5</v>
      </c>
      <c r="J67" s="35">
        <v>2</v>
      </c>
      <c r="K67" s="35"/>
      <c r="L67" s="36" t="s">
        <v>51</v>
      </c>
      <c r="M67" s="35">
        <v>0.25</v>
      </c>
      <c r="N67" s="37">
        <v>0.98</v>
      </c>
      <c r="O67" s="37">
        <v>1.07</v>
      </c>
      <c r="P67" s="29"/>
      <c r="Q67" s="30" t="str">
        <f t="shared" si="0"/>
        <v>D</v>
      </c>
      <c r="R67" s="31" t="str">
        <f t="shared" si="1"/>
        <v/>
      </c>
      <c r="S67" s="31" t="str">
        <f t="shared" si="2"/>
        <v>IIA</v>
      </c>
      <c r="T67" s="31" t="str">
        <f t="shared" si="3"/>
        <v/>
      </c>
      <c r="U67" s="31" t="str">
        <f t="shared" si="4"/>
        <v>I</v>
      </c>
      <c r="V67" s="32" t="str">
        <f t="shared" si="5"/>
        <v/>
      </c>
    </row>
    <row r="68" spans="2:22" s="33" customFormat="1">
      <c r="B68" s="34" t="s">
        <v>246</v>
      </c>
      <c r="C68" s="35" t="s">
        <v>247</v>
      </c>
      <c r="D68" s="36" t="s">
        <v>118</v>
      </c>
      <c r="E68" s="36" t="s">
        <v>111</v>
      </c>
      <c r="F68" s="37"/>
      <c r="G68" s="35">
        <v>438</v>
      </c>
      <c r="H68" s="35">
        <v>6.2</v>
      </c>
      <c r="I68" s="35">
        <v>16</v>
      </c>
      <c r="J68" s="35">
        <v>3.4</v>
      </c>
      <c r="K68" s="35">
        <v>227</v>
      </c>
      <c r="L68" s="36" t="s">
        <v>51</v>
      </c>
      <c r="M68" s="35"/>
      <c r="N68" s="37"/>
      <c r="O68" s="37">
        <v>1.82</v>
      </c>
      <c r="P68" s="29"/>
      <c r="Q68" s="30" t="str">
        <f t="shared" si="0"/>
        <v>B</v>
      </c>
      <c r="R68" s="31" t="str">
        <f t="shared" si="1"/>
        <v>Check !!</v>
      </c>
      <c r="S68" s="31" t="str">
        <f t="shared" si="2"/>
        <v>IIC</v>
      </c>
      <c r="T68" s="31" t="str">
        <f t="shared" si="3"/>
        <v>Check !!</v>
      </c>
      <c r="U68" s="31" t="str">
        <f t="shared" si="4"/>
        <v>I</v>
      </c>
      <c r="V68" s="32" t="str">
        <f t="shared" si="5"/>
        <v>Check !!</v>
      </c>
    </row>
    <row r="69" spans="2:22" s="33" customFormat="1">
      <c r="B69" s="34" t="s">
        <v>248</v>
      </c>
      <c r="C69" s="35" t="s">
        <v>249</v>
      </c>
      <c r="D69" s="36" t="s">
        <v>118</v>
      </c>
      <c r="E69" s="36" t="s">
        <v>111</v>
      </c>
      <c r="F69" s="37">
        <v>97</v>
      </c>
      <c r="G69" s="35">
        <v>460</v>
      </c>
      <c r="H69" s="35">
        <v>5.6</v>
      </c>
      <c r="I69" s="35">
        <v>12.8</v>
      </c>
      <c r="J69" s="35">
        <v>3.4</v>
      </c>
      <c r="K69" s="35">
        <v>204</v>
      </c>
      <c r="L69" s="36" t="s">
        <v>51</v>
      </c>
      <c r="M69" s="35"/>
      <c r="N69" s="37"/>
      <c r="O69" s="37">
        <v>3.91</v>
      </c>
      <c r="P69" s="29"/>
      <c r="Q69" s="30" t="str">
        <f t="shared" ref="Q69:Q132" si="6">IF(B69="Acetylene", "A", IF(OR(OR(O69&lt;0.45, O69=0.45), OR(N69&lt;0.4, N69=0.4)),"B", IF(OR(AND(O69&gt;0.45, OR(O69&lt;0.75, O69=0.75)), AND(N69&gt;0.4, OR(N69&lt;0.8, N69=0.8))),"C","D")))</f>
        <v>B</v>
      </c>
      <c r="R69" s="31" t="str">
        <f t="shared" ref="R69:R132" si="7">IF(D69=Q69,"","Check !!")</f>
        <v>Check !!</v>
      </c>
      <c r="S69" s="31" t="str">
        <f t="shared" ref="S69:S132" si="8">IF(OR(OR(O69&lt;0.5, O69=0.5), OR(N69&lt;0.45, N69=0.45)),"IIC", IF(OR(AND(O69&gt;0.5, OR(O69=0.9, O69&lt;0.9)), AND(N69&gt;0.45, OR(N69&lt;0.8, N69=0.8))), "IIB", IF(OR(O69&gt;0.9, N69&gt;0.8),"IIA","Check!!")))</f>
        <v>IIC</v>
      </c>
      <c r="T69" s="31" t="str">
        <f t="shared" ref="T69:T132" si="9">IF(L69=S69,"","Check !!")</f>
        <v>Check !!</v>
      </c>
      <c r="U69" s="31" t="str">
        <f t="shared" ref="U69:U132" si="10">IF(F69&lt;37.8,"I",IF(AND(OR(F69=37.8,F69&gt;37.8),F69&lt;60),"II", IF(AND(OR(F69=60,F69&gt;60),F69&lt;93),"IIIA","IIIB")))</f>
        <v>IIIB</v>
      </c>
      <c r="V69" s="32" t="str">
        <f t="shared" ref="V69:V132" si="11">IF(L69=S69,"","Check !!")</f>
        <v>Check !!</v>
      </c>
    </row>
    <row r="70" spans="2:22" s="33" customFormat="1">
      <c r="B70" s="34" t="s">
        <v>250</v>
      </c>
      <c r="C70" s="35" t="s">
        <v>251</v>
      </c>
      <c r="D70" s="36" t="s">
        <v>193</v>
      </c>
      <c r="E70" s="36" t="s">
        <v>126</v>
      </c>
      <c r="F70" s="37">
        <v>76</v>
      </c>
      <c r="G70" s="35"/>
      <c r="H70" s="35"/>
      <c r="I70" s="35"/>
      <c r="J70" s="35">
        <v>5</v>
      </c>
      <c r="K70" s="35"/>
      <c r="L70" s="36"/>
      <c r="M70" s="35"/>
      <c r="N70" s="37"/>
      <c r="O70" s="37"/>
      <c r="P70" s="29"/>
      <c r="Q70" s="30" t="str">
        <f t="shared" si="6"/>
        <v>B</v>
      </c>
      <c r="R70" s="31" t="str">
        <f t="shared" si="7"/>
        <v>Check !!</v>
      </c>
      <c r="S70" s="31" t="str">
        <f t="shared" si="8"/>
        <v>IIC</v>
      </c>
      <c r="T70" s="31" t="str">
        <f t="shared" si="9"/>
        <v>Check !!</v>
      </c>
      <c r="U70" s="31" t="str">
        <f t="shared" si="10"/>
        <v>IIIA</v>
      </c>
      <c r="V70" s="32" t="str">
        <f t="shared" si="11"/>
        <v>Check !!</v>
      </c>
    </row>
    <row r="71" spans="2:22" s="33" customFormat="1">
      <c r="B71" s="34" t="s">
        <v>252</v>
      </c>
      <c r="C71" s="35" t="s">
        <v>253</v>
      </c>
      <c r="D71" s="36" t="s">
        <v>118</v>
      </c>
      <c r="E71" s="36" t="s">
        <v>111</v>
      </c>
      <c r="F71" s="37">
        <v>35</v>
      </c>
      <c r="G71" s="35"/>
      <c r="H71" s="35">
        <v>5.3</v>
      </c>
      <c r="I71" s="35">
        <v>14.5</v>
      </c>
      <c r="J71" s="35">
        <v>3.8</v>
      </c>
      <c r="K71" s="35"/>
      <c r="L71" s="36"/>
      <c r="M71" s="35"/>
      <c r="N71" s="37"/>
      <c r="O71" s="37"/>
      <c r="P71" s="29"/>
      <c r="Q71" s="30" t="str">
        <f t="shared" si="6"/>
        <v>B</v>
      </c>
      <c r="R71" s="31" t="str">
        <f t="shared" si="7"/>
        <v>Check !!</v>
      </c>
      <c r="S71" s="31" t="str">
        <f t="shared" si="8"/>
        <v>IIC</v>
      </c>
      <c r="T71" s="31" t="str">
        <f t="shared" si="9"/>
        <v>Check !!</v>
      </c>
      <c r="U71" s="31" t="str">
        <f t="shared" si="10"/>
        <v>I</v>
      </c>
      <c r="V71" s="32" t="str">
        <f t="shared" si="11"/>
        <v>Check !!</v>
      </c>
    </row>
    <row r="72" spans="2:22" s="33" customFormat="1">
      <c r="B72" s="34" t="s">
        <v>254</v>
      </c>
      <c r="C72" s="35" t="s">
        <v>255</v>
      </c>
      <c r="D72" s="36" t="s">
        <v>193</v>
      </c>
      <c r="E72" s="36" t="s">
        <v>111</v>
      </c>
      <c r="F72" s="37">
        <v>32</v>
      </c>
      <c r="G72" s="35">
        <v>503</v>
      </c>
      <c r="H72" s="35"/>
      <c r="I72" s="35"/>
      <c r="J72" s="35"/>
      <c r="K72" s="35">
        <v>2.8</v>
      </c>
      <c r="L72" s="36" t="s">
        <v>51</v>
      </c>
      <c r="M72" s="35"/>
      <c r="N72" s="37"/>
      <c r="O72" s="37">
        <v>0.91</v>
      </c>
      <c r="P72" s="29"/>
      <c r="Q72" s="30" t="str">
        <f t="shared" si="6"/>
        <v>B</v>
      </c>
      <c r="R72" s="31" t="str">
        <f t="shared" si="7"/>
        <v>Check !!</v>
      </c>
      <c r="S72" s="31" t="str">
        <f t="shared" si="8"/>
        <v>IIC</v>
      </c>
      <c r="T72" s="31" t="str">
        <f t="shared" si="9"/>
        <v>Check !!</v>
      </c>
      <c r="U72" s="31" t="str">
        <f t="shared" si="10"/>
        <v>I</v>
      </c>
      <c r="V72" s="32" t="str">
        <f t="shared" si="11"/>
        <v>Check !!</v>
      </c>
    </row>
    <row r="73" spans="2:22" s="33" customFormat="1">
      <c r="B73" s="38" t="s">
        <v>256</v>
      </c>
      <c r="C73" s="42" t="s">
        <v>257</v>
      </c>
      <c r="D73" s="40" t="s">
        <v>258</v>
      </c>
      <c r="E73" s="40" t="s">
        <v>111</v>
      </c>
      <c r="F73" s="41">
        <v>-28</v>
      </c>
      <c r="G73" s="42">
        <v>312</v>
      </c>
      <c r="H73" s="42">
        <v>1.8</v>
      </c>
      <c r="I73" s="42">
        <v>10.1</v>
      </c>
      <c r="J73" s="42">
        <v>2.5</v>
      </c>
      <c r="K73" s="42"/>
      <c r="L73" s="40" t="s">
        <v>51</v>
      </c>
      <c r="M73" s="42"/>
      <c r="N73" s="41"/>
      <c r="O73" s="41">
        <v>1.1499999999999999</v>
      </c>
      <c r="P73" s="29"/>
      <c r="Q73" s="30" t="str">
        <f t="shared" si="6"/>
        <v>B</v>
      </c>
      <c r="R73" s="31" t="str">
        <f t="shared" si="7"/>
        <v>Check !!</v>
      </c>
      <c r="S73" s="31" t="str">
        <f t="shared" si="8"/>
        <v>IIC</v>
      </c>
      <c r="T73" s="31" t="str">
        <f t="shared" si="9"/>
        <v>Check !!</v>
      </c>
      <c r="U73" s="31" t="str">
        <f t="shared" si="10"/>
        <v>I</v>
      </c>
      <c r="V73" s="32" t="str">
        <f t="shared" si="11"/>
        <v>Check !!</v>
      </c>
    </row>
    <row r="74" spans="2:22" s="33" customFormat="1">
      <c r="B74" s="24" t="s">
        <v>259</v>
      </c>
      <c r="C74" s="25" t="s">
        <v>260</v>
      </c>
      <c r="D74" s="26" t="s">
        <v>193</v>
      </c>
      <c r="E74" s="26" t="s">
        <v>126</v>
      </c>
      <c r="F74" s="27">
        <v>60</v>
      </c>
      <c r="G74" s="25">
        <v>320</v>
      </c>
      <c r="H74" s="25"/>
      <c r="I74" s="25"/>
      <c r="J74" s="25">
        <v>4</v>
      </c>
      <c r="K74" s="25">
        <v>1.6</v>
      </c>
      <c r="L74" s="26" t="s">
        <v>51</v>
      </c>
      <c r="M74" s="25"/>
      <c r="N74" s="27"/>
      <c r="O74" s="27"/>
      <c r="P74" s="29"/>
      <c r="Q74" s="30" t="str">
        <f t="shared" si="6"/>
        <v>B</v>
      </c>
      <c r="R74" s="31" t="str">
        <f t="shared" si="7"/>
        <v>Check !!</v>
      </c>
      <c r="S74" s="31" t="str">
        <f t="shared" si="8"/>
        <v>IIC</v>
      </c>
      <c r="T74" s="31" t="str">
        <f t="shared" si="9"/>
        <v>Check !!</v>
      </c>
      <c r="U74" s="31" t="str">
        <f t="shared" si="10"/>
        <v>IIIA</v>
      </c>
      <c r="V74" s="32" t="str">
        <f t="shared" si="11"/>
        <v>Check !!</v>
      </c>
    </row>
    <row r="75" spans="2:22" s="33" customFormat="1">
      <c r="B75" s="34" t="s">
        <v>261</v>
      </c>
      <c r="C75" s="35" t="s">
        <v>262</v>
      </c>
      <c r="D75" s="36" t="s">
        <v>118</v>
      </c>
      <c r="E75" s="36" t="s">
        <v>115</v>
      </c>
      <c r="F75" s="37">
        <v>57</v>
      </c>
      <c r="G75" s="35">
        <v>395</v>
      </c>
      <c r="H75" s="35"/>
      <c r="I75" s="35"/>
      <c r="J75" s="35">
        <v>4.5999999999999996</v>
      </c>
      <c r="K75" s="35"/>
      <c r="L75" s="36"/>
      <c r="M75" s="35"/>
      <c r="N75" s="37"/>
      <c r="O75" s="37"/>
      <c r="P75" s="29"/>
      <c r="Q75" s="30" t="str">
        <f t="shared" si="6"/>
        <v>B</v>
      </c>
      <c r="R75" s="31" t="str">
        <f t="shared" si="7"/>
        <v>Check !!</v>
      </c>
      <c r="S75" s="31" t="str">
        <f t="shared" si="8"/>
        <v>IIC</v>
      </c>
      <c r="T75" s="31" t="str">
        <f t="shared" si="9"/>
        <v>Check !!</v>
      </c>
      <c r="U75" s="31" t="str">
        <f t="shared" si="10"/>
        <v>II</v>
      </c>
      <c r="V75" s="32" t="str">
        <f t="shared" si="11"/>
        <v>Check !!</v>
      </c>
    </row>
    <row r="76" spans="2:22" s="33" customFormat="1">
      <c r="B76" s="34" t="s">
        <v>263</v>
      </c>
      <c r="C76" s="35" t="s">
        <v>264</v>
      </c>
      <c r="D76" s="36" t="s">
        <v>110</v>
      </c>
      <c r="E76" s="36" t="s">
        <v>111</v>
      </c>
      <c r="F76" s="37">
        <v>-45</v>
      </c>
      <c r="G76" s="35">
        <v>160</v>
      </c>
      <c r="H76" s="35">
        <v>1.9</v>
      </c>
      <c r="I76" s="35">
        <v>36</v>
      </c>
      <c r="J76" s="35">
        <v>2.6</v>
      </c>
      <c r="K76" s="35">
        <v>538</v>
      </c>
      <c r="L76" s="36" t="s">
        <v>136</v>
      </c>
      <c r="M76" s="35">
        <v>0.19</v>
      </c>
      <c r="N76" s="37">
        <v>0.88</v>
      </c>
      <c r="O76" s="37">
        <v>0.83</v>
      </c>
      <c r="Q76" s="30" t="str">
        <f t="shared" si="6"/>
        <v>D</v>
      </c>
      <c r="R76" s="31" t="str">
        <f t="shared" si="7"/>
        <v>Check !!</v>
      </c>
      <c r="S76" s="31" t="str">
        <f t="shared" si="8"/>
        <v>IIB</v>
      </c>
      <c r="T76" s="31" t="str">
        <f t="shared" si="9"/>
        <v/>
      </c>
      <c r="U76" s="31" t="str">
        <f t="shared" si="10"/>
        <v>I</v>
      </c>
      <c r="V76" s="32" t="str">
        <f t="shared" si="11"/>
        <v/>
      </c>
    </row>
    <row r="77" spans="2:22" s="33" customFormat="1">
      <c r="B77" s="34" t="s">
        <v>681</v>
      </c>
      <c r="C77" s="35" t="s">
        <v>265</v>
      </c>
      <c r="D77" s="36" t="s">
        <v>193</v>
      </c>
      <c r="E77" s="36" t="s">
        <v>126</v>
      </c>
      <c r="F77" s="37">
        <v>78</v>
      </c>
      <c r="G77" s="35">
        <v>228</v>
      </c>
      <c r="H77" s="35">
        <v>0.9</v>
      </c>
      <c r="I77" s="35">
        <v>24.6</v>
      </c>
      <c r="J77" s="35">
        <v>5.6</v>
      </c>
      <c r="K77" s="35">
        <v>0.02</v>
      </c>
      <c r="L77" s="36"/>
      <c r="M77" s="35"/>
      <c r="N77" s="37"/>
      <c r="O77" s="37"/>
      <c r="P77" s="29"/>
      <c r="Q77" s="30" t="str">
        <f t="shared" si="6"/>
        <v>B</v>
      </c>
      <c r="R77" s="31" t="str">
        <f t="shared" si="7"/>
        <v>Check !!</v>
      </c>
      <c r="S77" s="31" t="str">
        <f t="shared" si="8"/>
        <v>IIC</v>
      </c>
      <c r="T77" s="31" t="str">
        <f t="shared" si="9"/>
        <v>Check !!</v>
      </c>
      <c r="U77" s="31" t="str">
        <f t="shared" si="10"/>
        <v>IIIA</v>
      </c>
      <c r="V77" s="32" t="str">
        <f t="shared" si="11"/>
        <v>Check !!</v>
      </c>
    </row>
    <row r="78" spans="2:22" s="33" customFormat="1">
      <c r="B78" s="34" t="s">
        <v>266</v>
      </c>
      <c r="C78" s="35" t="s">
        <v>267</v>
      </c>
      <c r="D78" s="36" t="s">
        <v>193</v>
      </c>
      <c r="E78" s="36" t="s">
        <v>126</v>
      </c>
      <c r="F78" s="37">
        <v>93</v>
      </c>
      <c r="G78" s="35">
        <v>241</v>
      </c>
      <c r="H78" s="35"/>
      <c r="I78" s="35"/>
      <c r="J78" s="35"/>
      <c r="K78" s="35">
        <v>0.2</v>
      </c>
      <c r="L78" s="36"/>
      <c r="M78" s="35"/>
      <c r="N78" s="37"/>
      <c r="O78" s="37"/>
      <c r="P78" s="29"/>
      <c r="Q78" s="30" t="str">
        <f t="shared" si="6"/>
        <v>B</v>
      </c>
      <c r="R78" s="31" t="str">
        <f t="shared" si="7"/>
        <v>Check !!</v>
      </c>
      <c r="S78" s="31" t="str">
        <f t="shared" si="8"/>
        <v>IIC</v>
      </c>
      <c r="T78" s="31" t="str">
        <f t="shared" si="9"/>
        <v>Check !!</v>
      </c>
      <c r="U78" s="31" t="str">
        <f t="shared" si="10"/>
        <v>IIIB</v>
      </c>
      <c r="V78" s="32" t="str">
        <f t="shared" si="11"/>
        <v>Check !!</v>
      </c>
    </row>
    <row r="79" spans="2:22" s="33" customFormat="1">
      <c r="B79" s="34" t="s">
        <v>268</v>
      </c>
      <c r="C79" s="35" t="s">
        <v>269</v>
      </c>
      <c r="D79" s="36" t="s">
        <v>193</v>
      </c>
      <c r="E79" s="36" t="s">
        <v>126</v>
      </c>
      <c r="F79" s="37">
        <v>63</v>
      </c>
      <c r="G79" s="35">
        <v>371</v>
      </c>
      <c r="H79" s="35">
        <v>1</v>
      </c>
      <c r="I79" s="35"/>
      <c r="J79" s="35">
        <v>4.2</v>
      </c>
      <c r="K79" s="35">
        <v>0.7</v>
      </c>
      <c r="L79" s="36"/>
      <c r="M79" s="35"/>
      <c r="N79" s="37"/>
      <c r="O79" s="37"/>
      <c r="P79" s="29"/>
      <c r="Q79" s="30" t="str">
        <f t="shared" si="6"/>
        <v>B</v>
      </c>
      <c r="R79" s="31" t="str">
        <f t="shared" si="7"/>
        <v>Check !!</v>
      </c>
      <c r="S79" s="31" t="str">
        <f t="shared" si="8"/>
        <v>IIC</v>
      </c>
      <c r="T79" s="31" t="str">
        <f t="shared" si="9"/>
        <v>Check !!</v>
      </c>
      <c r="U79" s="31" t="str">
        <f t="shared" si="10"/>
        <v>IIIA</v>
      </c>
      <c r="V79" s="32" t="str">
        <f t="shared" si="11"/>
        <v>Check !!</v>
      </c>
    </row>
    <row r="80" spans="2:22" s="33" customFormat="1">
      <c r="B80" s="34" t="s">
        <v>270</v>
      </c>
      <c r="C80" s="44" t="s">
        <v>271</v>
      </c>
      <c r="D80" s="36" t="s">
        <v>118</v>
      </c>
      <c r="E80" s="36" t="s">
        <v>115</v>
      </c>
      <c r="F80" s="37">
        <v>58</v>
      </c>
      <c r="G80" s="35">
        <v>455</v>
      </c>
      <c r="H80" s="35">
        <v>2.2000000000000002</v>
      </c>
      <c r="I80" s="35">
        <v>15.2</v>
      </c>
      <c r="J80" s="35">
        <v>2.5</v>
      </c>
      <c r="K80" s="35">
        <v>4.0999999999999996</v>
      </c>
      <c r="L80" s="36" t="s">
        <v>51</v>
      </c>
      <c r="M80" s="35"/>
      <c r="N80" s="37"/>
      <c r="O80" s="37">
        <v>1.08</v>
      </c>
      <c r="P80" s="29"/>
      <c r="Q80" s="30" t="str">
        <f t="shared" si="6"/>
        <v>B</v>
      </c>
      <c r="R80" s="31" t="str">
        <f t="shared" si="7"/>
        <v>Check !!</v>
      </c>
      <c r="S80" s="31" t="str">
        <f t="shared" si="8"/>
        <v>IIC</v>
      </c>
      <c r="T80" s="31" t="str">
        <f t="shared" si="9"/>
        <v>Check !!</v>
      </c>
      <c r="U80" s="31" t="str">
        <f t="shared" si="10"/>
        <v>II</v>
      </c>
      <c r="V80" s="32" t="str">
        <f t="shared" si="11"/>
        <v>Check !!</v>
      </c>
    </row>
    <row r="81" spans="2:22" s="33" customFormat="1">
      <c r="B81" s="38" t="s">
        <v>272</v>
      </c>
      <c r="C81" s="42" t="s">
        <v>273</v>
      </c>
      <c r="D81" s="40" t="s">
        <v>118</v>
      </c>
      <c r="E81" s="40" t="s">
        <v>126</v>
      </c>
      <c r="F81" s="41">
        <v>83</v>
      </c>
      <c r="G81" s="42">
        <v>188</v>
      </c>
      <c r="H81" s="42"/>
      <c r="I81" s="42"/>
      <c r="J81" s="42">
        <v>4.4000000000000004</v>
      </c>
      <c r="K81" s="42">
        <v>0.7</v>
      </c>
      <c r="L81" s="40"/>
      <c r="M81" s="42"/>
      <c r="N81" s="41"/>
      <c r="O81" s="41"/>
      <c r="P81" s="29"/>
      <c r="Q81" s="30" t="str">
        <f t="shared" si="6"/>
        <v>B</v>
      </c>
      <c r="R81" s="31" t="str">
        <f t="shared" si="7"/>
        <v>Check !!</v>
      </c>
      <c r="S81" s="31" t="str">
        <f t="shared" si="8"/>
        <v>IIC</v>
      </c>
      <c r="T81" s="31" t="str">
        <f t="shared" si="9"/>
        <v>Check !!</v>
      </c>
      <c r="U81" s="31" t="str">
        <f t="shared" si="10"/>
        <v>IIIA</v>
      </c>
      <c r="V81" s="32" t="str">
        <f t="shared" si="11"/>
        <v>Check !!</v>
      </c>
    </row>
    <row r="82" spans="2:22" s="33" customFormat="1">
      <c r="B82" s="24" t="s">
        <v>274</v>
      </c>
      <c r="C82" s="25" t="s">
        <v>275</v>
      </c>
      <c r="D82" s="26" t="s">
        <v>193</v>
      </c>
      <c r="E82" s="26" t="s">
        <v>132</v>
      </c>
      <c r="F82" s="27"/>
      <c r="G82" s="25">
        <v>400</v>
      </c>
      <c r="H82" s="25">
        <v>2.8</v>
      </c>
      <c r="I82" s="25">
        <v>14.4</v>
      </c>
      <c r="J82" s="25">
        <v>1.6</v>
      </c>
      <c r="K82" s="25"/>
      <c r="L82" s="26" t="s">
        <v>51</v>
      </c>
      <c r="M82" s="25"/>
      <c r="N82" s="27"/>
      <c r="O82" s="27"/>
      <c r="P82" s="29"/>
      <c r="Q82" s="30" t="str">
        <f t="shared" si="6"/>
        <v>B</v>
      </c>
      <c r="R82" s="31" t="str">
        <f t="shared" si="7"/>
        <v>Check !!</v>
      </c>
      <c r="S82" s="31" t="str">
        <f t="shared" si="8"/>
        <v>IIC</v>
      </c>
      <c r="T82" s="31" t="str">
        <f t="shared" si="9"/>
        <v>Check !!</v>
      </c>
      <c r="U82" s="31" t="str">
        <f t="shared" si="10"/>
        <v>I</v>
      </c>
      <c r="V82" s="32" t="str">
        <f t="shared" si="11"/>
        <v>Check !!</v>
      </c>
    </row>
    <row r="83" spans="2:22" s="33" customFormat="1">
      <c r="B83" s="34" t="s">
        <v>276</v>
      </c>
      <c r="C83" s="35" t="s">
        <v>277</v>
      </c>
      <c r="D83" s="36" t="s">
        <v>141</v>
      </c>
      <c r="E83" s="36" t="s">
        <v>111</v>
      </c>
      <c r="F83" s="37">
        <v>-48</v>
      </c>
      <c r="G83" s="35">
        <v>405</v>
      </c>
      <c r="H83" s="35"/>
      <c r="I83" s="35"/>
      <c r="J83" s="35"/>
      <c r="K83" s="35">
        <v>319.3</v>
      </c>
      <c r="L83" s="36"/>
      <c r="M83" s="35"/>
      <c r="N83" s="37"/>
      <c r="O83" s="37"/>
      <c r="P83" s="29"/>
      <c r="Q83" s="30" t="str">
        <f t="shared" si="6"/>
        <v>B</v>
      </c>
      <c r="R83" s="31" t="str">
        <f t="shared" si="7"/>
        <v>Check !!</v>
      </c>
      <c r="S83" s="31" t="str">
        <f t="shared" si="8"/>
        <v>IIC</v>
      </c>
      <c r="T83" s="31" t="str">
        <f t="shared" si="9"/>
        <v>Check !!</v>
      </c>
      <c r="U83" s="31" t="str">
        <f t="shared" si="10"/>
        <v>I</v>
      </c>
      <c r="V83" s="32" t="str">
        <f t="shared" si="11"/>
        <v>Check !!</v>
      </c>
    </row>
    <row r="84" spans="2:22" s="33" customFormat="1">
      <c r="B84" s="34" t="s">
        <v>278</v>
      </c>
      <c r="C84" s="35" t="s">
        <v>279</v>
      </c>
      <c r="D84" s="36" t="s">
        <v>141</v>
      </c>
      <c r="E84" s="36" t="s">
        <v>111</v>
      </c>
      <c r="F84" s="37"/>
      <c r="G84" s="35">
        <v>396</v>
      </c>
      <c r="H84" s="35"/>
      <c r="I84" s="35"/>
      <c r="J84" s="35"/>
      <c r="K84" s="35"/>
      <c r="L84" s="36"/>
      <c r="M84" s="35"/>
      <c r="N84" s="37"/>
      <c r="O84" s="37"/>
      <c r="P84" s="29"/>
      <c r="Q84" s="30" t="str">
        <f t="shared" si="6"/>
        <v>B</v>
      </c>
      <c r="R84" s="31" t="str">
        <f t="shared" si="7"/>
        <v>Check !!</v>
      </c>
      <c r="S84" s="31" t="str">
        <f t="shared" si="8"/>
        <v>IIC</v>
      </c>
      <c r="T84" s="31" t="str">
        <f t="shared" si="9"/>
        <v>Check !!</v>
      </c>
      <c r="U84" s="31" t="str">
        <f t="shared" si="10"/>
        <v>I</v>
      </c>
      <c r="V84" s="32" t="str">
        <f t="shared" si="11"/>
        <v>Check !!</v>
      </c>
    </row>
    <row r="85" spans="2:22" s="33" customFormat="1">
      <c r="B85" s="34" t="s">
        <v>280</v>
      </c>
      <c r="C85" s="35" t="s">
        <v>281</v>
      </c>
      <c r="D85" s="36" t="s">
        <v>141</v>
      </c>
      <c r="E85" s="36" t="s">
        <v>111</v>
      </c>
      <c r="F85" s="37"/>
      <c r="G85" s="35">
        <v>325</v>
      </c>
      <c r="H85" s="35"/>
      <c r="I85" s="35"/>
      <c r="J85" s="35"/>
      <c r="K85" s="35">
        <v>10.8</v>
      </c>
      <c r="L85" s="36"/>
      <c r="M85" s="35"/>
      <c r="N85" s="37"/>
      <c r="O85" s="37"/>
      <c r="P85" s="29"/>
      <c r="Q85" s="30" t="str">
        <f t="shared" si="6"/>
        <v>B</v>
      </c>
      <c r="R85" s="31" t="str">
        <f t="shared" si="7"/>
        <v>Check !!</v>
      </c>
      <c r="S85" s="31" t="str">
        <f t="shared" si="8"/>
        <v>IIC</v>
      </c>
      <c r="T85" s="31" t="str">
        <f t="shared" si="9"/>
        <v>Check !!</v>
      </c>
      <c r="U85" s="31" t="str">
        <f t="shared" si="10"/>
        <v>I</v>
      </c>
      <c r="V85" s="32" t="str">
        <f t="shared" si="11"/>
        <v>Check !!</v>
      </c>
    </row>
    <row r="86" spans="2:22" s="33" customFormat="1">
      <c r="B86" s="34" t="s">
        <v>282</v>
      </c>
      <c r="C86" s="35" t="s">
        <v>283</v>
      </c>
      <c r="D86" s="36" t="s">
        <v>141</v>
      </c>
      <c r="E86" s="36" t="s">
        <v>111</v>
      </c>
      <c r="F86" s="37"/>
      <c r="G86" s="35">
        <v>438</v>
      </c>
      <c r="H86" s="35"/>
      <c r="I86" s="35"/>
      <c r="J86" s="35"/>
      <c r="K86" s="35"/>
      <c r="L86" s="36"/>
      <c r="M86" s="35"/>
      <c r="N86" s="37"/>
      <c r="O86" s="37"/>
      <c r="P86" s="29"/>
      <c r="Q86" s="30" t="str">
        <f t="shared" si="6"/>
        <v>B</v>
      </c>
      <c r="R86" s="31" t="str">
        <f t="shared" si="7"/>
        <v>Check !!</v>
      </c>
      <c r="S86" s="31" t="str">
        <f t="shared" si="8"/>
        <v>IIC</v>
      </c>
      <c r="T86" s="31" t="str">
        <f t="shared" si="9"/>
        <v>Check !!</v>
      </c>
      <c r="U86" s="31" t="str">
        <f t="shared" si="10"/>
        <v>I</v>
      </c>
      <c r="V86" s="32" t="str">
        <f t="shared" si="11"/>
        <v>Check !!</v>
      </c>
    </row>
    <row r="87" spans="2:22" s="33" customFormat="1">
      <c r="B87" s="34" t="s">
        <v>284</v>
      </c>
      <c r="C87" s="35" t="s">
        <v>285</v>
      </c>
      <c r="D87" s="36" t="s">
        <v>141</v>
      </c>
      <c r="E87" s="36" t="s">
        <v>111</v>
      </c>
      <c r="F87" s="37"/>
      <c r="G87" s="35">
        <v>335</v>
      </c>
      <c r="H87" s="35"/>
      <c r="I87" s="35"/>
      <c r="J87" s="35"/>
      <c r="K87" s="35">
        <v>211.7</v>
      </c>
      <c r="L87" s="36"/>
      <c r="M87" s="35"/>
      <c r="N87" s="37"/>
      <c r="O87" s="37"/>
      <c r="P87" s="29"/>
      <c r="Q87" s="30" t="str">
        <f t="shared" si="6"/>
        <v>B</v>
      </c>
      <c r="R87" s="31" t="str">
        <f t="shared" si="7"/>
        <v>Check !!</v>
      </c>
      <c r="S87" s="31" t="str">
        <f t="shared" si="8"/>
        <v>IIC</v>
      </c>
      <c r="T87" s="31" t="str">
        <f t="shared" si="9"/>
        <v>Check !!</v>
      </c>
      <c r="U87" s="31" t="str">
        <f t="shared" si="10"/>
        <v>I</v>
      </c>
      <c r="V87" s="32" t="str">
        <f t="shared" si="11"/>
        <v>Check !!</v>
      </c>
    </row>
    <row r="88" spans="2:22" s="33" customFormat="1">
      <c r="B88" s="34" t="s">
        <v>286</v>
      </c>
      <c r="C88" s="35" t="s">
        <v>287</v>
      </c>
      <c r="D88" s="36" t="s">
        <v>193</v>
      </c>
      <c r="E88" s="36" t="s">
        <v>111</v>
      </c>
      <c r="F88" s="37">
        <v>17</v>
      </c>
      <c r="G88" s="35">
        <v>299</v>
      </c>
      <c r="H88" s="35"/>
      <c r="I88" s="35"/>
      <c r="J88" s="35"/>
      <c r="K88" s="35">
        <v>27.1</v>
      </c>
      <c r="L88" s="36" t="s">
        <v>51</v>
      </c>
      <c r="M88" s="35"/>
      <c r="N88" s="37"/>
      <c r="O88" s="37">
        <v>0.95</v>
      </c>
      <c r="P88" s="29"/>
      <c r="Q88" s="30" t="str">
        <f t="shared" si="6"/>
        <v>B</v>
      </c>
      <c r="R88" s="31" t="str">
        <f t="shared" si="7"/>
        <v>Check !!</v>
      </c>
      <c r="S88" s="31" t="str">
        <f t="shared" si="8"/>
        <v>IIC</v>
      </c>
      <c r="T88" s="31" t="str">
        <f t="shared" si="9"/>
        <v>Check !!</v>
      </c>
      <c r="U88" s="31" t="str">
        <f t="shared" si="10"/>
        <v>I</v>
      </c>
      <c r="V88" s="32" t="str">
        <f t="shared" si="11"/>
        <v>Check !!</v>
      </c>
    </row>
    <row r="89" spans="2:22" s="33" customFormat="1">
      <c r="B89" s="34" t="s">
        <v>288</v>
      </c>
      <c r="C89" s="35" t="s">
        <v>289</v>
      </c>
      <c r="D89" s="36" t="s">
        <v>110</v>
      </c>
      <c r="E89" s="36" t="s">
        <v>111</v>
      </c>
      <c r="F89" s="37">
        <v>12</v>
      </c>
      <c r="G89" s="35">
        <v>180</v>
      </c>
      <c r="H89" s="35">
        <v>2</v>
      </c>
      <c r="I89" s="35">
        <v>22</v>
      </c>
      <c r="J89" s="35">
        <v>3</v>
      </c>
      <c r="K89" s="35">
        <v>38.200000000000003</v>
      </c>
      <c r="L89" s="36" t="s">
        <v>136</v>
      </c>
      <c r="M89" s="35">
        <v>0.19</v>
      </c>
      <c r="N89" s="37"/>
      <c r="O89" s="37">
        <v>0.7</v>
      </c>
      <c r="P89" s="29"/>
      <c r="Q89" s="30" t="str">
        <f t="shared" si="6"/>
        <v>B</v>
      </c>
      <c r="R89" s="31" t="str">
        <f t="shared" si="7"/>
        <v>Check !!</v>
      </c>
      <c r="S89" s="31" t="str">
        <f t="shared" si="8"/>
        <v>IIC</v>
      </c>
      <c r="T89" s="31" t="str">
        <f t="shared" si="9"/>
        <v>Check !!</v>
      </c>
      <c r="U89" s="31" t="str">
        <f t="shared" si="10"/>
        <v>I</v>
      </c>
      <c r="V89" s="32" t="str">
        <f t="shared" si="11"/>
        <v>Check !!</v>
      </c>
    </row>
    <row r="90" spans="2:22" s="33" customFormat="1">
      <c r="B90" s="34" t="s">
        <v>290</v>
      </c>
      <c r="C90" s="35" t="s">
        <v>291</v>
      </c>
      <c r="D90" s="36" t="s">
        <v>118</v>
      </c>
      <c r="E90" s="36" t="s">
        <v>115</v>
      </c>
      <c r="F90" s="37">
        <v>45</v>
      </c>
      <c r="G90" s="35">
        <v>237</v>
      </c>
      <c r="H90" s="35">
        <v>0.7</v>
      </c>
      <c r="I90" s="35">
        <v>6.1</v>
      </c>
      <c r="J90" s="35">
        <v>4.7</v>
      </c>
      <c r="K90" s="35"/>
      <c r="L90" s="36" t="s">
        <v>51</v>
      </c>
      <c r="M90" s="35"/>
      <c r="N90" s="37"/>
      <c r="O90" s="37">
        <v>1.18</v>
      </c>
      <c r="P90" s="29"/>
      <c r="Q90" s="30" t="str">
        <f t="shared" si="6"/>
        <v>B</v>
      </c>
      <c r="R90" s="31" t="str">
        <f t="shared" si="7"/>
        <v>Check !!</v>
      </c>
      <c r="S90" s="31" t="str">
        <f t="shared" si="8"/>
        <v>IIC</v>
      </c>
      <c r="T90" s="31" t="str">
        <f t="shared" si="9"/>
        <v>Check !!</v>
      </c>
      <c r="U90" s="31" t="str">
        <f t="shared" si="10"/>
        <v>II</v>
      </c>
      <c r="V90" s="32" t="str">
        <f t="shared" si="11"/>
        <v>Check !!</v>
      </c>
    </row>
    <row r="91" spans="2:22" s="33" customFormat="1">
      <c r="B91" s="38" t="s">
        <v>292</v>
      </c>
      <c r="C91" s="42" t="s">
        <v>293</v>
      </c>
      <c r="D91" s="40" t="s">
        <v>193</v>
      </c>
      <c r="E91" s="40" t="s">
        <v>126</v>
      </c>
      <c r="F91" s="41">
        <v>85</v>
      </c>
      <c r="G91" s="42"/>
      <c r="H91" s="42">
        <v>1.1000000000000001</v>
      </c>
      <c r="I91" s="42">
        <v>3</v>
      </c>
      <c r="J91" s="42">
        <v>5.0999999999999996</v>
      </c>
      <c r="K91" s="42">
        <v>0.5</v>
      </c>
      <c r="L91" s="40"/>
      <c r="M91" s="42"/>
      <c r="N91" s="41"/>
      <c r="O91" s="41"/>
      <c r="P91" s="29"/>
      <c r="Q91" s="30" t="str">
        <f t="shared" si="6"/>
        <v>B</v>
      </c>
      <c r="R91" s="31" t="str">
        <f t="shared" si="7"/>
        <v>Check !!</v>
      </c>
      <c r="S91" s="31" t="str">
        <f t="shared" si="8"/>
        <v>IIC</v>
      </c>
      <c r="T91" s="31" t="str">
        <f t="shared" si="9"/>
        <v>Check !!</v>
      </c>
      <c r="U91" s="31" t="str">
        <f t="shared" si="10"/>
        <v>IIIA</v>
      </c>
      <c r="V91" s="32" t="str">
        <f t="shared" si="11"/>
        <v>Check !!</v>
      </c>
    </row>
    <row r="92" spans="2:22" s="33" customFormat="1">
      <c r="B92" s="24" t="s">
        <v>294</v>
      </c>
      <c r="C92" s="25" t="s">
        <v>295</v>
      </c>
      <c r="D92" s="26" t="s">
        <v>193</v>
      </c>
      <c r="E92" s="26" t="s">
        <v>132</v>
      </c>
      <c r="F92" s="27" t="s">
        <v>296</v>
      </c>
      <c r="G92" s="25">
        <v>316</v>
      </c>
      <c r="H92" s="25">
        <v>1.1000000000000001</v>
      </c>
      <c r="I92" s="25">
        <v>7.1</v>
      </c>
      <c r="J92" s="25">
        <v>3.5</v>
      </c>
      <c r="K92" s="25"/>
      <c r="L92" s="26" t="s">
        <v>51</v>
      </c>
      <c r="M92" s="25"/>
      <c r="N92" s="27"/>
      <c r="O92" s="27">
        <v>1.02</v>
      </c>
      <c r="P92" s="29"/>
      <c r="Q92" s="30" t="str">
        <f t="shared" si="6"/>
        <v>B</v>
      </c>
      <c r="R92" s="31" t="str">
        <f t="shared" si="7"/>
        <v>Check !!</v>
      </c>
      <c r="S92" s="31" t="str">
        <f t="shared" si="8"/>
        <v>IIC</v>
      </c>
      <c r="T92" s="31" t="str">
        <f t="shared" si="9"/>
        <v>Check !!</v>
      </c>
      <c r="U92" s="31" t="str">
        <f t="shared" si="10"/>
        <v>IIIB</v>
      </c>
      <c r="V92" s="32" t="str">
        <f t="shared" si="11"/>
        <v>Check !!</v>
      </c>
    </row>
    <row r="93" spans="2:22" s="33" customFormat="1">
      <c r="B93" s="34" t="s">
        <v>297</v>
      </c>
      <c r="C93" s="35" t="s">
        <v>298</v>
      </c>
      <c r="D93" s="36" t="s">
        <v>118</v>
      </c>
      <c r="E93" s="36" t="s">
        <v>126</v>
      </c>
      <c r="F93" s="37">
        <v>100</v>
      </c>
      <c r="G93" s="35">
        <v>255</v>
      </c>
      <c r="H93" s="35"/>
      <c r="I93" s="35"/>
      <c r="J93" s="35"/>
      <c r="K93" s="35"/>
      <c r="L93" s="36"/>
      <c r="M93" s="35"/>
      <c r="N93" s="37"/>
      <c r="O93" s="37"/>
      <c r="P93" s="29"/>
      <c r="Q93" s="30" t="str">
        <f t="shared" si="6"/>
        <v>B</v>
      </c>
      <c r="R93" s="31" t="str">
        <f t="shared" si="7"/>
        <v>Check !!</v>
      </c>
      <c r="S93" s="31" t="str">
        <f t="shared" si="8"/>
        <v>IIC</v>
      </c>
      <c r="T93" s="31" t="str">
        <f t="shared" si="9"/>
        <v>Check !!</v>
      </c>
      <c r="U93" s="31" t="str">
        <f t="shared" si="10"/>
        <v>IIIB</v>
      </c>
      <c r="V93" s="32" t="str">
        <f t="shared" si="11"/>
        <v>Check !!</v>
      </c>
    </row>
    <row r="94" spans="2:22" s="33" customFormat="1">
      <c r="B94" s="34" t="s">
        <v>299</v>
      </c>
      <c r="C94" s="35" t="s">
        <v>300</v>
      </c>
      <c r="D94" s="36" t="s">
        <v>110</v>
      </c>
      <c r="E94" s="36" t="s">
        <v>111</v>
      </c>
      <c r="F94" s="37">
        <v>33</v>
      </c>
      <c r="G94" s="35">
        <v>411</v>
      </c>
      <c r="H94" s="35">
        <v>3.8</v>
      </c>
      <c r="I94" s="35">
        <v>21</v>
      </c>
      <c r="J94" s="35">
        <v>3.2</v>
      </c>
      <c r="K94" s="35">
        <v>13</v>
      </c>
      <c r="L94" s="36"/>
      <c r="M94" s="35"/>
      <c r="N94" s="37"/>
      <c r="O94" s="37"/>
      <c r="P94" s="29"/>
      <c r="Q94" s="30" t="str">
        <f t="shared" si="6"/>
        <v>B</v>
      </c>
      <c r="R94" s="31" t="str">
        <f t="shared" si="7"/>
        <v>Check !!</v>
      </c>
      <c r="S94" s="31" t="str">
        <f t="shared" si="8"/>
        <v>IIC</v>
      </c>
      <c r="T94" s="31" t="str">
        <f t="shared" si="9"/>
        <v>Check !!</v>
      </c>
      <c r="U94" s="31" t="str">
        <f t="shared" si="10"/>
        <v>I</v>
      </c>
      <c r="V94" s="32" t="str">
        <f t="shared" si="11"/>
        <v>Check !!</v>
      </c>
    </row>
    <row r="95" spans="2:22" s="33" customFormat="1">
      <c r="B95" s="34" t="s">
        <v>14</v>
      </c>
      <c r="C95" s="35" t="s">
        <v>301</v>
      </c>
      <c r="D95" s="36" t="s">
        <v>141</v>
      </c>
      <c r="E95" s="36" t="s">
        <v>132</v>
      </c>
      <c r="F95" s="37">
        <v>-29</v>
      </c>
      <c r="G95" s="35">
        <v>472</v>
      </c>
      <c r="H95" s="35">
        <v>3</v>
      </c>
      <c r="I95" s="35">
        <v>12.5</v>
      </c>
      <c r="J95" s="35">
        <v>1</v>
      </c>
      <c r="K95" s="35"/>
      <c r="L95" s="36" t="s">
        <v>51</v>
      </c>
      <c r="M95" s="35">
        <v>0.24</v>
      </c>
      <c r="N95" s="37">
        <v>0.82</v>
      </c>
      <c r="O95" s="37">
        <v>0.91</v>
      </c>
      <c r="P95" s="29"/>
      <c r="Q95" s="30" t="str">
        <f t="shared" si="6"/>
        <v>D</v>
      </c>
      <c r="R95" s="31" t="str">
        <f t="shared" si="7"/>
        <v/>
      </c>
      <c r="S95" s="31" t="str">
        <f t="shared" si="8"/>
        <v>IIA</v>
      </c>
      <c r="T95" s="31" t="str">
        <f t="shared" si="9"/>
        <v/>
      </c>
      <c r="U95" s="31" t="str">
        <f t="shared" si="10"/>
        <v>I</v>
      </c>
      <c r="V95" s="32" t="str">
        <f t="shared" si="11"/>
        <v/>
      </c>
    </row>
    <row r="96" spans="2:22" s="33" customFormat="1">
      <c r="B96" s="34" t="s">
        <v>302</v>
      </c>
      <c r="C96" s="35" t="s">
        <v>303</v>
      </c>
      <c r="D96" s="36" t="s">
        <v>141</v>
      </c>
      <c r="E96" s="36" t="s">
        <v>111</v>
      </c>
      <c r="F96" s="37">
        <v>13</v>
      </c>
      <c r="G96" s="35">
        <v>363</v>
      </c>
      <c r="H96" s="35">
        <v>3.3</v>
      </c>
      <c r="I96" s="35">
        <v>19</v>
      </c>
      <c r="J96" s="35">
        <v>1.6</v>
      </c>
      <c r="K96" s="35">
        <v>59.5</v>
      </c>
      <c r="L96" s="36" t="s">
        <v>51</v>
      </c>
      <c r="M96" s="35"/>
      <c r="N96" s="37">
        <v>0.88</v>
      </c>
      <c r="O96" s="37">
        <v>0.89</v>
      </c>
      <c r="P96" s="29"/>
      <c r="Q96" s="30" t="str">
        <f t="shared" si="6"/>
        <v>D</v>
      </c>
      <c r="R96" s="31" t="str">
        <f t="shared" si="7"/>
        <v/>
      </c>
      <c r="S96" s="31" t="str">
        <f t="shared" si="8"/>
        <v>IIB</v>
      </c>
      <c r="T96" s="31" t="str">
        <f t="shared" si="9"/>
        <v>Check !!</v>
      </c>
      <c r="U96" s="31" t="str">
        <f t="shared" si="10"/>
        <v>I</v>
      </c>
      <c r="V96" s="32" t="str">
        <f t="shared" si="11"/>
        <v>Check !!</v>
      </c>
    </row>
    <row r="97" spans="2:22" s="33" customFormat="1">
      <c r="B97" s="34" t="s">
        <v>304</v>
      </c>
      <c r="C97" s="43">
        <v>27491</v>
      </c>
      <c r="D97" s="36" t="s">
        <v>141</v>
      </c>
      <c r="E97" s="36" t="s">
        <v>111</v>
      </c>
      <c r="F97" s="37">
        <v>-18</v>
      </c>
      <c r="G97" s="35">
        <v>385</v>
      </c>
      <c r="H97" s="35">
        <v>3.5</v>
      </c>
      <c r="I97" s="35">
        <v>14</v>
      </c>
      <c r="J97" s="35">
        <v>1.6</v>
      </c>
      <c r="K97" s="35">
        <v>1048</v>
      </c>
      <c r="L97" s="36"/>
      <c r="M97" s="35">
        <v>2.4</v>
      </c>
      <c r="N97" s="37"/>
      <c r="O97" s="37"/>
      <c r="P97" s="29"/>
      <c r="Q97" s="30" t="str">
        <f t="shared" si="6"/>
        <v>B</v>
      </c>
      <c r="R97" s="31" t="str">
        <f t="shared" si="7"/>
        <v>Check !!</v>
      </c>
      <c r="S97" s="31" t="str">
        <f t="shared" si="8"/>
        <v>IIC</v>
      </c>
      <c r="T97" s="31" t="str">
        <f t="shared" si="9"/>
        <v>Check !!</v>
      </c>
      <c r="U97" s="31" t="str">
        <f t="shared" si="10"/>
        <v>I</v>
      </c>
      <c r="V97" s="32" t="str">
        <f t="shared" si="11"/>
        <v>Check !!</v>
      </c>
    </row>
    <row r="98" spans="2:22" s="33" customFormat="1">
      <c r="B98" s="34" t="s">
        <v>305</v>
      </c>
      <c r="C98" s="35" t="s">
        <v>306</v>
      </c>
      <c r="D98" s="36" t="s">
        <v>110</v>
      </c>
      <c r="E98" s="36" t="s">
        <v>132</v>
      </c>
      <c r="F98" s="37"/>
      <c r="G98" s="35">
        <v>490</v>
      </c>
      <c r="H98" s="35">
        <v>2.7</v>
      </c>
      <c r="I98" s="35">
        <v>36</v>
      </c>
      <c r="J98" s="35">
        <v>1</v>
      </c>
      <c r="K98" s="35"/>
      <c r="L98" s="36" t="s">
        <v>136</v>
      </c>
      <c r="M98" s="35">
        <v>7.0000000000000007E-2</v>
      </c>
      <c r="N98" s="37">
        <v>0.53</v>
      </c>
      <c r="O98" s="37">
        <v>0.65</v>
      </c>
      <c r="P98" s="29"/>
      <c r="Q98" s="30" t="str">
        <f t="shared" si="6"/>
        <v>C</v>
      </c>
      <c r="R98" s="31" t="str">
        <f t="shared" si="7"/>
        <v/>
      </c>
      <c r="S98" s="31" t="str">
        <f t="shared" si="8"/>
        <v>IIB</v>
      </c>
      <c r="T98" s="31" t="str">
        <f t="shared" si="9"/>
        <v/>
      </c>
      <c r="U98" s="31" t="str">
        <f t="shared" si="10"/>
        <v>I</v>
      </c>
      <c r="V98" s="32" t="str">
        <f t="shared" si="11"/>
        <v/>
      </c>
    </row>
    <row r="99" spans="2:22" s="33" customFormat="1">
      <c r="B99" s="34" t="s">
        <v>307</v>
      </c>
      <c r="C99" s="35" t="s">
        <v>308</v>
      </c>
      <c r="D99" s="36" t="s">
        <v>141</v>
      </c>
      <c r="E99" s="36" t="s">
        <v>111</v>
      </c>
      <c r="F99" s="37">
        <v>33</v>
      </c>
      <c r="G99" s="35">
        <v>385</v>
      </c>
      <c r="H99" s="35">
        <v>2.5</v>
      </c>
      <c r="I99" s="35">
        <v>12</v>
      </c>
      <c r="J99" s="35">
        <v>2.1</v>
      </c>
      <c r="K99" s="35">
        <v>12.5</v>
      </c>
      <c r="L99" s="36"/>
      <c r="M99" s="35"/>
      <c r="N99" s="37"/>
      <c r="O99" s="37"/>
      <c r="P99" s="29"/>
      <c r="Q99" s="30" t="str">
        <f t="shared" si="6"/>
        <v>B</v>
      </c>
      <c r="R99" s="31" t="str">
        <f t="shared" si="7"/>
        <v>Check !!</v>
      </c>
      <c r="S99" s="31" t="str">
        <f t="shared" si="8"/>
        <v>IIC</v>
      </c>
      <c r="T99" s="31" t="str">
        <f t="shared" si="9"/>
        <v>Check !!</v>
      </c>
      <c r="U99" s="31" t="str">
        <f t="shared" si="10"/>
        <v>I</v>
      </c>
      <c r="V99" s="32" t="str">
        <f t="shared" si="11"/>
        <v>Check !!</v>
      </c>
    </row>
    <row r="100" spans="2:22" s="33" customFormat="1">
      <c r="B100" s="34" t="s">
        <v>309</v>
      </c>
      <c r="C100" s="35" t="s">
        <v>310</v>
      </c>
      <c r="D100" s="36" t="s">
        <v>110</v>
      </c>
      <c r="E100" s="36" t="s">
        <v>111</v>
      </c>
      <c r="F100" s="37">
        <v>-11</v>
      </c>
      <c r="G100" s="35">
        <v>320</v>
      </c>
      <c r="H100" s="35">
        <v>3.3</v>
      </c>
      <c r="I100" s="35">
        <v>54.8</v>
      </c>
      <c r="J100" s="35">
        <v>1.5</v>
      </c>
      <c r="K100" s="35">
        <v>211</v>
      </c>
      <c r="L100" s="36"/>
      <c r="M100" s="35">
        <v>0.48</v>
      </c>
      <c r="N100" s="37"/>
      <c r="O100" s="37"/>
      <c r="P100" s="29"/>
      <c r="Q100" s="30" t="str">
        <f t="shared" si="6"/>
        <v>B</v>
      </c>
      <c r="R100" s="31" t="str">
        <f t="shared" si="7"/>
        <v>Check !!</v>
      </c>
      <c r="S100" s="31" t="str">
        <f t="shared" si="8"/>
        <v>IIC</v>
      </c>
      <c r="T100" s="31" t="str">
        <f t="shared" si="9"/>
        <v>Check !!</v>
      </c>
      <c r="U100" s="31" t="str">
        <f t="shared" si="10"/>
        <v>I</v>
      </c>
      <c r="V100" s="32" t="str">
        <f t="shared" si="11"/>
        <v>Check !!</v>
      </c>
    </row>
    <row r="101" spans="2:22" s="33" customFormat="1">
      <c r="B101" s="38" t="s">
        <v>311</v>
      </c>
      <c r="C101" s="42" t="s">
        <v>312</v>
      </c>
      <c r="D101" s="40" t="s">
        <v>118</v>
      </c>
      <c r="E101" s="40" t="s">
        <v>126</v>
      </c>
      <c r="F101" s="41">
        <v>59</v>
      </c>
      <c r="G101" s="42">
        <v>425</v>
      </c>
      <c r="H101" s="42">
        <v>4.9000000000000004</v>
      </c>
      <c r="I101" s="42">
        <v>15.9</v>
      </c>
      <c r="J101" s="42">
        <v>2.8</v>
      </c>
      <c r="K101" s="42">
        <v>7.2</v>
      </c>
      <c r="L101" s="40"/>
      <c r="M101" s="42"/>
      <c r="N101" s="41"/>
      <c r="O101" s="41"/>
      <c r="P101" s="29"/>
      <c r="Q101" s="30" t="str">
        <f t="shared" si="6"/>
        <v>B</v>
      </c>
      <c r="R101" s="31" t="str">
        <f t="shared" si="7"/>
        <v>Check !!</v>
      </c>
      <c r="S101" s="31" t="str">
        <f t="shared" si="8"/>
        <v>IIC</v>
      </c>
      <c r="T101" s="31" t="str">
        <f t="shared" si="9"/>
        <v>Check !!</v>
      </c>
      <c r="U101" s="31" t="str">
        <f t="shared" si="10"/>
        <v>II</v>
      </c>
      <c r="V101" s="32" t="str">
        <f t="shared" si="11"/>
        <v>Check !!</v>
      </c>
    </row>
    <row r="102" spans="2:22" s="33" customFormat="1">
      <c r="B102" s="24" t="s">
        <v>313</v>
      </c>
      <c r="C102" s="25" t="s">
        <v>314</v>
      </c>
      <c r="D102" s="26" t="s">
        <v>141</v>
      </c>
      <c r="E102" s="26" t="s">
        <v>111</v>
      </c>
      <c r="F102" s="27">
        <v>13</v>
      </c>
      <c r="G102" s="25">
        <v>413</v>
      </c>
      <c r="H102" s="25">
        <v>6.2</v>
      </c>
      <c r="I102" s="25">
        <v>16</v>
      </c>
      <c r="J102" s="25">
        <v>3.4</v>
      </c>
      <c r="K102" s="25">
        <v>79.7</v>
      </c>
      <c r="L102" s="26"/>
      <c r="M102" s="25"/>
      <c r="N102" s="27"/>
      <c r="O102" s="27"/>
      <c r="P102" s="29"/>
      <c r="Q102" s="30" t="str">
        <f t="shared" si="6"/>
        <v>B</v>
      </c>
      <c r="R102" s="31" t="str">
        <f t="shared" si="7"/>
        <v>Check !!</v>
      </c>
      <c r="S102" s="31" t="str">
        <f t="shared" si="8"/>
        <v>IIC</v>
      </c>
      <c r="T102" s="31" t="str">
        <f t="shared" si="9"/>
        <v>Check !!</v>
      </c>
      <c r="U102" s="31" t="str">
        <f t="shared" si="10"/>
        <v>I</v>
      </c>
      <c r="V102" s="32" t="str">
        <f t="shared" si="11"/>
        <v>Check !!</v>
      </c>
    </row>
    <row r="103" spans="2:22" s="33" customFormat="1">
      <c r="B103" s="34" t="s">
        <v>679</v>
      </c>
      <c r="C103" s="35" t="s">
        <v>315</v>
      </c>
      <c r="D103" s="36" t="s">
        <v>193</v>
      </c>
      <c r="E103" s="36" t="s">
        <v>115</v>
      </c>
      <c r="F103" s="37">
        <v>47</v>
      </c>
      <c r="G103" s="35">
        <v>379</v>
      </c>
      <c r="H103" s="35">
        <v>1.7</v>
      </c>
      <c r="I103" s="35">
        <v>4.7</v>
      </c>
      <c r="J103" s="35">
        <v>2.2999999999999998</v>
      </c>
      <c r="K103" s="35"/>
      <c r="L103" s="36" t="s">
        <v>51</v>
      </c>
      <c r="M103" s="35"/>
      <c r="N103" s="37">
        <v>0.53</v>
      </c>
      <c r="O103" s="37">
        <v>0.97</v>
      </c>
      <c r="P103" s="29"/>
      <c r="Q103" s="30" t="str">
        <f t="shared" si="6"/>
        <v>C</v>
      </c>
      <c r="R103" s="31" t="str">
        <f t="shared" si="7"/>
        <v/>
      </c>
      <c r="S103" s="31" t="str">
        <f t="shared" si="8"/>
        <v>IIB</v>
      </c>
      <c r="T103" s="31" t="str">
        <f t="shared" si="9"/>
        <v>Check !!</v>
      </c>
      <c r="U103" s="31" t="str">
        <f t="shared" si="10"/>
        <v>II</v>
      </c>
      <c r="V103" s="32" t="str">
        <f t="shared" si="11"/>
        <v>Check !!</v>
      </c>
    </row>
    <row r="104" spans="2:22" s="33" customFormat="1">
      <c r="B104" s="34" t="s">
        <v>680</v>
      </c>
      <c r="C104" s="35" t="s">
        <v>316</v>
      </c>
      <c r="D104" s="36" t="s">
        <v>193</v>
      </c>
      <c r="E104" s="36" t="s">
        <v>126</v>
      </c>
      <c r="F104" s="37"/>
      <c r="G104" s="35">
        <v>340</v>
      </c>
      <c r="H104" s="35">
        <v>0.9</v>
      </c>
      <c r="I104" s="35">
        <v>8.5</v>
      </c>
      <c r="J104" s="35"/>
      <c r="K104" s="35">
        <v>0.9</v>
      </c>
      <c r="L104" s="36"/>
      <c r="M104" s="35"/>
      <c r="N104" s="37"/>
      <c r="O104" s="37"/>
      <c r="P104" s="29"/>
      <c r="Q104" s="30" t="str">
        <f t="shared" si="6"/>
        <v>B</v>
      </c>
      <c r="R104" s="31" t="str">
        <f t="shared" si="7"/>
        <v>Check !!</v>
      </c>
      <c r="S104" s="31" t="str">
        <f t="shared" si="8"/>
        <v>IIC</v>
      </c>
      <c r="T104" s="31" t="str">
        <f t="shared" si="9"/>
        <v>Check !!</v>
      </c>
      <c r="U104" s="31" t="str">
        <f t="shared" si="10"/>
        <v>I</v>
      </c>
      <c r="V104" s="32" t="str">
        <f t="shared" si="11"/>
        <v>Check !!</v>
      </c>
    </row>
    <row r="105" spans="2:22" s="33" customFormat="1">
      <c r="B105" s="34" t="s">
        <v>677</v>
      </c>
      <c r="C105" s="35" t="s">
        <v>317</v>
      </c>
      <c r="D105" s="36" t="s">
        <v>193</v>
      </c>
      <c r="E105" s="36" t="s">
        <v>126</v>
      </c>
      <c r="F105" s="45"/>
      <c r="G105" s="35">
        <v>238</v>
      </c>
      <c r="H105" s="35">
        <v>1.1000000000000001</v>
      </c>
      <c r="I105" s="35">
        <v>12.7</v>
      </c>
      <c r="J105" s="35">
        <v>4.0999999999999996</v>
      </c>
      <c r="K105" s="35">
        <v>1</v>
      </c>
      <c r="L105" s="36"/>
      <c r="M105" s="35"/>
      <c r="N105" s="37"/>
      <c r="O105" s="37"/>
      <c r="P105" s="29"/>
      <c r="Q105" s="30" t="str">
        <f t="shared" si="6"/>
        <v>B</v>
      </c>
      <c r="R105" s="31" t="str">
        <f t="shared" si="7"/>
        <v>Check !!</v>
      </c>
      <c r="S105" s="31" t="str">
        <f t="shared" si="8"/>
        <v>IIC</v>
      </c>
      <c r="T105" s="31" t="str">
        <f t="shared" si="9"/>
        <v>Check !!</v>
      </c>
      <c r="U105" s="31" t="str">
        <f t="shared" si="10"/>
        <v>I</v>
      </c>
      <c r="V105" s="32" t="str">
        <f t="shared" si="11"/>
        <v>Check !!</v>
      </c>
    </row>
    <row r="106" spans="2:22" s="33" customFormat="1">
      <c r="B106" s="34" t="s">
        <v>678</v>
      </c>
      <c r="C106" s="35" t="s">
        <v>318</v>
      </c>
      <c r="D106" s="36" t="s">
        <v>193</v>
      </c>
      <c r="E106" s="36" t="s">
        <v>115</v>
      </c>
      <c r="F106" s="45"/>
      <c r="G106" s="35">
        <v>235</v>
      </c>
      <c r="H106" s="35">
        <v>1.7</v>
      </c>
      <c r="I106" s="35">
        <v>15.6</v>
      </c>
      <c r="J106" s="35">
        <v>3</v>
      </c>
      <c r="K106" s="35">
        <v>5.4</v>
      </c>
      <c r="L106" s="46"/>
      <c r="M106" s="35"/>
      <c r="N106" s="37"/>
      <c r="O106" s="37">
        <v>0.84</v>
      </c>
      <c r="P106" s="29"/>
      <c r="Q106" s="30" t="str">
        <f t="shared" si="6"/>
        <v>B</v>
      </c>
      <c r="R106" s="31" t="str">
        <f t="shared" si="7"/>
        <v>Check !!</v>
      </c>
      <c r="S106" s="31" t="str">
        <f t="shared" si="8"/>
        <v>IIC</v>
      </c>
      <c r="T106" s="31" t="str">
        <f t="shared" si="9"/>
        <v>Check !!</v>
      </c>
      <c r="U106" s="31" t="str">
        <f t="shared" si="10"/>
        <v>I</v>
      </c>
      <c r="V106" s="32" t="str">
        <f t="shared" si="11"/>
        <v>Check !!</v>
      </c>
    </row>
    <row r="107" spans="2:22" s="33" customFormat="1">
      <c r="B107" s="34" t="s">
        <v>682</v>
      </c>
      <c r="C107" s="35" t="s">
        <v>319</v>
      </c>
      <c r="D107" s="36" t="s">
        <v>118</v>
      </c>
      <c r="E107" s="36" t="s">
        <v>115</v>
      </c>
      <c r="F107" s="45"/>
      <c r="G107" s="35">
        <v>285</v>
      </c>
      <c r="H107" s="35">
        <v>1.8</v>
      </c>
      <c r="I107" s="35">
        <v>14</v>
      </c>
      <c r="J107" s="35">
        <v>2.6</v>
      </c>
      <c r="K107" s="35">
        <v>9.1999999999999993</v>
      </c>
      <c r="L107" s="36"/>
      <c r="M107" s="35"/>
      <c r="N107" s="37"/>
      <c r="O107" s="37">
        <v>0.85</v>
      </c>
      <c r="P107" s="29"/>
      <c r="Q107" s="30" t="str">
        <f t="shared" si="6"/>
        <v>B</v>
      </c>
      <c r="R107" s="31" t="str">
        <f t="shared" si="7"/>
        <v>Check !!</v>
      </c>
      <c r="S107" s="31" t="str">
        <f t="shared" si="8"/>
        <v>IIC</v>
      </c>
      <c r="T107" s="31" t="str">
        <f t="shared" si="9"/>
        <v>Check !!</v>
      </c>
      <c r="U107" s="31" t="str">
        <f t="shared" si="10"/>
        <v>I</v>
      </c>
      <c r="V107" s="32" t="str">
        <f t="shared" si="11"/>
        <v>Check !!</v>
      </c>
    </row>
    <row r="108" spans="2:22" s="33" customFormat="1">
      <c r="B108" s="38" t="s">
        <v>683</v>
      </c>
      <c r="C108" s="42" t="s">
        <v>320</v>
      </c>
      <c r="D108" s="40" t="s">
        <v>190</v>
      </c>
      <c r="E108" s="40" t="s">
        <v>111</v>
      </c>
      <c r="F108" s="41">
        <v>-20</v>
      </c>
      <c r="G108" s="42">
        <v>429</v>
      </c>
      <c r="H108" s="42">
        <v>3</v>
      </c>
      <c r="I108" s="42">
        <v>100</v>
      </c>
      <c r="J108" s="42">
        <v>1.5</v>
      </c>
      <c r="K108" s="42">
        <v>1314</v>
      </c>
      <c r="L108" s="40" t="s">
        <v>136</v>
      </c>
      <c r="M108" s="42">
        <v>6.5000000000000002E-2</v>
      </c>
      <c r="N108" s="41">
        <v>0.47</v>
      </c>
      <c r="O108" s="41">
        <v>0.59</v>
      </c>
      <c r="P108" s="29"/>
      <c r="Q108" s="30" t="str">
        <f t="shared" si="6"/>
        <v>C</v>
      </c>
      <c r="R108" s="31" t="str">
        <f t="shared" si="7"/>
        <v>Check !!</v>
      </c>
      <c r="S108" s="31" t="str">
        <f t="shared" si="8"/>
        <v>IIB</v>
      </c>
      <c r="T108" s="31" t="str">
        <f t="shared" si="9"/>
        <v/>
      </c>
      <c r="U108" s="31" t="str">
        <f t="shared" si="10"/>
        <v>I</v>
      </c>
      <c r="V108" s="32" t="str">
        <f t="shared" si="11"/>
        <v/>
      </c>
    </row>
    <row r="109" spans="2:22" s="33" customFormat="1">
      <c r="B109" s="24" t="s">
        <v>321</v>
      </c>
      <c r="C109" s="25" t="s">
        <v>322</v>
      </c>
      <c r="D109" s="26" t="s">
        <v>193</v>
      </c>
      <c r="E109" s="26" t="s">
        <v>115</v>
      </c>
      <c r="F109" s="27">
        <v>52</v>
      </c>
      <c r="G109" s="25">
        <v>191</v>
      </c>
      <c r="H109" s="25">
        <v>0.8</v>
      </c>
      <c r="I109" s="25">
        <v>7.2</v>
      </c>
      <c r="J109" s="25">
        <v>4.4000000000000004</v>
      </c>
      <c r="K109" s="25">
        <v>1.9</v>
      </c>
      <c r="L109" s="26"/>
      <c r="M109" s="25"/>
      <c r="N109" s="27"/>
      <c r="O109" s="27"/>
      <c r="P109" s="29"/>
      <c r="Q109" s="30" t="str">
        <f t="shared" si="6"/>
        <v>B</v>
      </c>
      <c r="R109" s="31" t="str">
        <f t="shared" si="7"/>
        <v>Check !!</v>
      </c>
      <c r="S109" s="31" t="str">
        <f t="shared" si="8"/>
        <v>IIC</v>
      </c>
      <c r="T109" s="31" t="str">
        <f t="shared" si="9"/>
        <v>Check !!</v>
      </c>
      <c r="U109" s="31" t="str">
        <f t="shared" si="10"/>
        <v>II</v>
      </c>
      <c r="V109" s="32" t="str">
        <f t="shared" si="11"/>
        <v>Check !!</v>
      </c>
    </row>
    <row r="110" spans="2:22" s="33" customFormat="1">
      <c r="B110" s="34" t="s">
        <v>323</v>
      </c>
      <c r="C110" s="35" t="s">
        <v>324</v>
      </c>
      <c r="D110" s="36" t="s">
        <v>118</v>
      </c>
      <c r="E110" s="36" t="s">
        <v>126</v>
      </c>
      <c r="F110" s="37">
        <v>81</v>
      </c>
      <c r="G110" s="35"/>
      <c r="H110" s="35">
        <v>0.9</v>
      </c>
      <c r="I110" s="35">
        <v>9.6999999999999993</v>
      </c>
      <c r="J110" s="35">
        <v>4.5</v>
      </c>
      <c r="K110" s="35">
        <v>0.2</v>
      </c>
      <c r="L110" s="36"/>
      <c r="M110" s="35"/>
      <c r="N110" s="37"/>
      <c r="O110" s="37"/>
      <c r="P110" s="29"/>
      <c r="Q110" s="30" t="str">
        <f t="shared" si="6"/>
        <v>B</v>
      </c>
      <c r="R110" s="31" t="str">
        <f t="shared" si="7"/>
        <v>Check !!</v>
      </c>
      <c r="S110" s="31" t="str">
        <f t="shared" si="8"/>
        <v>IIC</v>
      </c>
      <c r="T110" s="31" t="str">
        <f t="shared" si="9"/>
        <v>Check !!</v>
      </c>
      <c r="U110" s="31" t="str">
        <f t="shared" si="10"/>
        <v>IIIA</v>
      </c>
      <c r="V110" s="32" t="str">
        <f t="shared" si="11"/>
        <v>Check !!</v>
      </c>
    </row>
    <row r="111" spans="2:22" s="33" customFormat="1">
      <c r="B111" s="34" t="s">
        <v>325</v>
      </c>
      <c r="C111" s="35" t="s">
        <v>326</v>
      </c>
      <c r="D111" s="36" t="s">
        <v>118</v>
      </c>
      <c r="E111" s="36" t="s">
        <v>126</v>
      </c>
      <c r="F111" s="37">
        <v>88</v>
      </c>
      <c r="G111" s="35">
        <v>252</v>
      </c>
      <c r="H111" s="35"/>
      <c r="I111" s="35"/>
      <c r="J111" s="35"/>
      <c r="K111" s="35">
        <v>0.3</v>
      </c>
      <c r="L111" s="36"/>
      <c r="M111" s="35"/>
      <c r="N111" s="37"/>
      <c r="O111" s="37"/>
      <c r="P111" s="29"/>
      <c r="Q111" s="30" t="str">
        <f t="shared" si="6"/>
        <v>B</v>
      </c>
      <c r="R111" s="31" t="str">
        <f t="shared" si="7"/>
        <v>Check !!</v>
      </c>
      <c r="S111" s="31" t="str">
        <f t="shared" si="8"/>
        <v>IIC</v>
      </c>
      <c r="T111" s="31" t="str">
        <f t="shared" si="9"/>
        <v>Check !!</v>
      </c>
      <c r="U111" s="31" t="str">
        <f t="shared" si="10"/>
        <v>IIIA</v>
      </c>
      <c r="V111" s="32" t="str">
        <f t="shared" si="11"/>
        <v>Check !!</v>
      </c>
    </row>
    <row r="112" spans="2:22" s="33" customFormat="1">
      <c r="B112" s="34" t="s">
        <v>327</v>
      </c>
      <c r="C112" s="35" t="s">
        <v>328</v>
      </c>
      <c r="D112" s="36" t="s">
        <v>329</v>
      </c>
      <c r="E112" s="36" t="s">
        <v>111</v>
      </c>
      <c r="F112" s="37">
        <v>-4</v>
      </c>
      <c r="G112" s="35">
        <v>427</v>
      </c>
      <c r="H112" s="35">
        <v>2</v>
      </c>
      <c r="I112" s="35">
        <v>11.5</v>
      </c>
      <c r="J112" s="35">
        <v>3</v>
      </c>
      <c r="K112" s="35">
        <v>93.2</v>
      </c>
      <c r="L112" s="36" t="s">
        <v>51</v>
      </c>
      <c r="M112" s="35">
        <v>0.46</v>
      </c>
      <c r="N112" s="37"/>
      <c r="O112" s="37">
        <v>0.99</v>
      </c>
      <c r="P112" s="29"/>
      <c r="Q112" s="30" t="str">
        <f t="shared" si="6"/>
        <v>B</v>
      </c>
      <c r="R112" s="31" t="str">
        <f t="shared" si="7"/>
        <v>Check !!</v>
      </c>
      <c r="S112" s="31" t="str">
        <f t="shared" si="8"/>
        <v>IIC</v>
      </c>
      <c r="T112" s="31" t="str">
        <f t="shared" si="9"/>
        <v>Check !!</v>
      </c>
      <c r="U112" s="31" t="str">
        <f t="shared" si="10"/>
        <v>I</v>
      </c>
      <c r="V112" s="32" t="str">
        <f t="shared" si="11"/>
        <v>Check !!</v>
      </c>
    </row>
    <row r="113" spans="2:22" s="33" customFormat="1">
      <c r="B113" s="34" t="s">
        <v>330</v>
      </c>
      <c r="C113" s="35" t="s">
        <v>331</v>
      </c>
      <c r="D113" s="36" t="s">
        <v>329</v>
      </c>
      <c r="E113" s="36" t="s">
        <v>111</v>
      </c>
      <c r="F113" s="37">
        <v>9</v>
      </c>
      <c r="G113" s="35">
        <v>372</v>
      </c>
      <c r="H113" s="35">
        <v>1.4</v>
      </c>
      <c r="I113" s="35">
        <v>14</v>
      </c>
      <c r="J113" s="35">
        <v>3.5</v>
      </c>
      <c r="K113" s="35">
        <v>37.5</v>
      </c>
      <c r="L113" s="36" t="s">
        <v>51</v>
      </c>
      <c r="M113" s="35"/>
      <c r="N113" s="37"/>
      <c r="O113" s="37">
        <v>0.86</v>
      </c>
      <c r="Q113" s="30" t="str">
        <f t="shared" si="6"/>
        <v>B</v>
      </c>
      <c r="R113" s="31" t="str">
        <f t="shared" si="7"/>
        <v>Check !!</v>
      </c>
      <c r="S113" s="31" t="str">
        <f t="shared" si="8"/>
        <v>IIC</v>
      </c>
      <c r="T113" s="31" t="str">
        <f t="shared" si="9"/>
        <v>Check !!</v>
      </c>
      <c r="U113" s="31" t="str">
        <f t="shared" si="10"/>
        <v>I</v>
      </c>
      <c r="V113" s="32" t="str">
        <f t="shared" si="11"/>
        <v>Check !!</v>
      </c>
    </row>
    <row r="114" spans="2:22" s="33" customFormat="1">
      <c r="B114" s="34" t="s">
        <v>332</v>
      </c>
      <c r="C114" s="35" t="s">
        <v>303</v>
      </c>
      <c r="D114" s="36" t="s">
        <v>329</v>
      </c>
      <c r="E114" s="36" t="s">
        <v>111</v>
      </c>
      <c r="F114" s="37">
        <v>13</v>
      </c>
      <c r="G114" s="35">
        <v>363</v>
      </c>
      <c r="H114" s="35">
        <v>3.3</v>
      </c>
      <c r="I114" s="35">
        <v>19</v>
      </c>
      <c r="J114" s="35">
        <v>1.6</v>
      </c>
      <c r="K114" s="35">
        <v>59.5</v>
      </c>
      <c r="L114" s="36" t="s">
        <v>51</v>
      </c>
      <c r="M114" s="35"/>
      <c r="N114" s="37">
        <v>0.88</v>
      </c>
      <c r="O114" s="37">
        <v>0.89</v>
      </c>
      <c r="P114" s="29"/>
      <c r="Q114" s="30" t="str">
        <f t="shared" si="6"/>
        <v>D</v>
      </c>
      <c r="R114" s="31" t="str">
        <f t="shared" si="7"/>
        <v/>
      </c>
      <c r="S114" s="31" t="str">
        <f t="shared" si="8"/>
        <v>IIB</v>
      </c>
      <c r="T114" s="31" t="str">
        <f t="shared" si="9"/>
        <v>Check !!</v>
      </c>
      <c r="U114" s="31" t="str">
        <f t="shared" si="10"/>
        <v>I</v>
      </c>
      <c r="V114" s="32" t="str">
        <f t="shared" si="11"/>
        <v>Check !!</v>
      </c>
    </row>
    <row r="115" spans="2:22" s="33" customFormat="1">
      <c r="B115" s="34" t="s">
        <v>333</v>
      </c>
      <c r="C115" s="35" t="s">
        <v>334</v>
      </c>
      <c r="D115" s="36" t="s">
        <v>118</v>
      </c>
      <c r="E115" s="36" t="s">
        <v>115</v>
      </c>
      <c r="F115" s="37">
        <v>59</v>
      </c>
      <c r="G115" s="35"/>
      <c r="H115" s="35"/>
      <c r="I115" s="35"/>
      <c r="J115" s="35"/>
      <c r="K115" s="35"/>
      <c r="L115" s="36"/>
      <c r="M115" s="35"/>
      <c r="N115" s="37"/>
      <c r="O115" s="37"/>
      <c r="Q115" s="30" t="str">
        <f t="shared" si="6"/>
        <v>B</v>
      </c>
      <c r="R115" s="31" t="str">
        <f t="shared" si="7"/>
        <v>Check !!</v>
      </c>
      <c r="S115" s="31" t="str">
        <f t="shared" si="8"/>
        <v>IIC</v>
      </c>
      <c r="T115" s="31" t="str">
        <f t="shared" si="9"/>
        <v>Check !!</v>
      </c>
      <c r="U115" s="31" t="str">
        <f t="shared" si="10"/>
        <v>II</v>
      </c>
      <c r="V115" s="32" t="str">
        <f t="shared" si="11"/>
        <v>Check !!</v>
      </c>
    </row>
    <row r="116" spans="2:22" s="33" customFormat="1">
      <c r="B116" s="34" t="s">
        <v>670</v>
      </c>
      <c r="C116" s="35" t="s">
        <v>335</v>
      </c>
      <c r="D116" s="36" t="s">
        <v>118</v>
      </c>
      <c r="E116" s="36" t="s">
        <v>111</v>
      </c>
      <c r="F116" s="37">
        <v>15</v>
      </c>
      <c r="G116" s="35">
        <v>432</v>
      </c>
      <c r="H116" s="35">
        <v>0.8</v>
      </c>
      <c r="I116" s="35">
        <v>6.7</v>
      </c>
      <c r="J116" s="35">
        <v>3.7</v>
      </c>
      <c r="K116" s="35">
        <v>9.6</v>
      </c>
      <c r="L116" s="36"/>
      <c r="M116" s="35"/>
      <c r="N116" s="37"/>
      <c r="O116" s="37"/>
      <c r="P116" s="29"/>
      <c r="Q116" s="30" t="str">
        <f t="shared" si="6"/>
        <v>B</v>
      </c>
      <c r="R116" s="31" t="str">
        <f t="shared" si="7"/>
        <v>Check !!</v>
      </c>
      <c r="S116" s="31" t="str">
        <f t="shared" si="8"/>
        <v>IIC</v>
      </c>
      <c r="T116" s="31" t="str">
        <f t="shared" si="9"/>
        <v>Check !!</v>
      </c>
      <c r="U116" s="31" t="str">
        <f t="shared" si="10"/>
        <v>I</v>
      </c>
      <c r="V116" s="32" t="str">
        <f t="shared" si="11"/>
        <v>Check !!</v>
      </c>
    </row>
    <row r="117" spans="2:22" s="33" customFormat="1">
      <c r="B117" s="34" t="s">
        <v>336</v>
      </c>
      <c r="C117" s="35" t="s">
        <v>337</v>
      </c>
      <c r="D117" s="36" t="s">
        <v>118</v>
      </c>
      <c r="E117" s="36" t="s">
        <v>115</v>
      </c>
      <c r="F117" s="37">
        <v>57</v>
      </c>
      <c r="G117" s="35"/>
      <c r="H117" s="35">
        <v>1.2</v>
      </c>
      <c r="I117" s="35">
        <v>7.7</v>
      </c>
      <c r="J117" s="35">
        <v>3.5</v>
      </c>
      <c r="K117" s="35">
        <v>1.5</v>
      </c>
      <c r="L117" s="36"/>
      <c r="M117" s="35"/>
      <c r="N117" s="37"/>
      <c r="O117" s="37"/>
      <c r="P117" s="29"/>
      <c r="Q117" s="30" t="str">
        <f t="shared" si="6"/>
        <v>B</v>
      </c>
      <c r="R117" s="31" t="str">
        <f t="shared" si="7"/>
        <v>Check !!</v>
      </c>
      <c r="S117" s="31" t="str">
        <f t="shared" si="8"/>
        <v>IIC</v>
      </c>
      <c r="T117" s="31" t="str">
        <f t="shared" si="9"/>
        <v>Check !!</v>
      </c>
      <c r="U117" s="31" t="str">
        <f t="shared" si="10"/>
        <v>II</v>
      </c>
      <c r="V117" s="32" t="str">
        <f t="shared" si="11"/>
        <v>Check !!</v>
      </c>
    </row>
    <row r="118" spans="2:22" s="33" customFormat="1">
      <c r="B118" s="38" t="s">
        <v>338</v>
      </c>
      <c r="C118" s="42" t="s">
        <v>339</v>
      </c>
      <c r="D118" s="40" t="s">
        <v>118</v>
      </c>
      <c r="E118" s="40" t="s">
        <v>115</v>
      </c>
      <c r="F118" s="41">
        <v>46</v>
      </c>
      <c r="G118" s="42"/>
      <c r="H118" s="42"/>
      <c r="I118" s="42"/>
      <c r="J118" s="42">
        <v>4</v>
      </c>
      <c r="K118" s="42">
        <v>3.6</v>
      </c>
      <c r="L118" s="40"/>
      <c r="M118" s="42"/>
      <c r="N118" s="41"/>
      <c r="O118" s="41"/>
      <c r="Q118" s="30" t="str">
        <f t="shared" si="6"/>
        <v>B</v>
      </c>
      <c r="R118" s="31" t="str">
        <f t="shared" si="7"/>
        <v>Check !!</v>
      </c>
      <c r="S118" s="31" t="str">
        <f t="shared" si="8"/>
        <v>IIC</v>
      </c>
      <c r="T118" s="31" t="str">
        <f t="shared" si="9"/>
        <v>Check !!</v>
      </c>
      <c r="U118" s="31" t="str">
        <f t="shared" si="10"/>
        <v>II</v>
      </c>
      <c r="V118" s="32" t="str">
        <f t="shared" si="11"/>
        <v>Check !!</v>
      </c>
    </row>
    <row r="119" spans="2:22" s="33" customFormat="1">
      <c r="B119" s="24" t="s">
        <v>340</v>
      </c>
      <c r="C119" s="25" t="s">
        <v>341</v>
      </c>
      <c r="D119" s="26" t="s">
        <v>118</v>
      </c>
      <c r="E119" s="26" t="s">
        <v>132</v>
      </c>
      <c r="F119" s="27" t="s">
        <v>342</v>
      </c>
      <c r="G119" s="25">
        <v>519</v>
      </c>
      <c r="H119" s="25">
        <v>3.8</v>
      </c>
      <c r="I119" s="25">
        <v>15.4</v>
      </c>
      <c r="J119" s="25">
        <v>2.2000000000000002</v>
      </c>
      <c r="K119" s="25"/>
      <c r="L119" s="26"/>
      <c r="M119" s="25"/>
      <c r="N119" s="27"/>
      <c r="O119" s="27"/>
      <c r="P119" s="29"/>
      <c r="Q119" s="30" t="str">
        <f t="shared" si="6"/>
        <v>B</v>
      </c>
      <c r="R119" s="31" t="str">
        <f t="shared" si="7"/>
        <v>Check !!</v>
      </c>
      <c r="S119" s="31" t="str">
        <f t="shared" si="8"/>
        <v>IIC</v>
      </c>
      <c r="T119" s="31" t="str">
        <f t="shared" si="9"/>
        <v>Check !!</v>
      </c>
      <c r="U119" s="31" t="str">
        <f t="shared" si="10"/>
        <v>IIIB</v>
      </c>
      <c r="V119" s="32" t="str">
        <f t="shared" si="11"/>
        <v>Check !!</v>
      </c>
    </row>
    <row r="120" spans="2:22" s="33" customFormat="1">
      <c r="B120" s="34" t="s">
        <v>343</v>
      </c>
      <c r="C120" s="35" t="s">
        <v>344</v>
      </c>
      <c r="D120" s="36" t="s">
        <v>118</v>
      </c>
      <c r="E120" s="36" t="s">
        <v>132</v>
      </c>
      <c r="F120" s="37" t="s">
        <v>345</v>
      </c>
      <c r="G120" s="35">
        <v>455</v>
      </c>
      <c r="H120" s="35">
        <v>2.8</v>
      </c>
      <c r="I120" s="35">
        <v>16</v>
      </c>
      <c r="J120" s="35">
        <v>2.6</v>
      </c>
      <c r="K120" s="35" t="s">
        <v>51</v>
      </c>
      <c r="L120" s="36">
        <v>0.94</v>
      </c>
      <c r="M120" s="35"/>
      <c r="N120" s="37"/>
      <c r="O120" s="37"/>
      <c r="P120" s="29"/>
      <c r="Q120" s="30" t="str">
        <f t="shared" si="6"/>
        <v>B</v>
      </c>
      <c r="R120" s="31" t="str">
        <f t="shared" si="7"/>
        <v>Check !!</v>
      </c>
      <c r="S120" s="31" t="str">
        <f t="shared" si="8"/>
        <v>IIC</v>
      </c>
      <c r="T120" s="31" t="str">
        <f t="shared" si="9"/>
        <v>Check !!</v>
      </c>
      <c r="U120" s="31" t="str">
        <f t="shared" si="10"/>
        <v>IIIB</v>
      </c>
      <c r="V120" s="32" t="str">
        <f t="shared" si="11"/>
        <v>Check !!</v>
      </c>
    </row>
    <row r="121" spans="2:22" s="33" customFormat="1">
      <c r="B121" s="34" t="s">
        <v>673</v>
      </c>
      <c r="C121" s="44" t="s">
        <v>346</v>
      </c>
      <c r="D121" s="36" t="s">
        <v>347</v>
      </c>
      <c r="E121" s="36" t="s">
        <v>111</v>
      </c>
      <c r="F121" s="37" t="s">
        <v>348</v>
      </c>
      <c r="G121" s="35">
        <v>300</v>
      </c>
      <c r="H121" s="35">
        <v>2.8</v>
      </c>
      <c r="I121" s="35">
        <v>18</v>
      </c>
      <c r="J121" s="35">
        <v>2.1</v>
      </c>
      <c r="K121" s="35">
        <v>527.4</v>
      </c>
      <c r="L121" s="36" t="s">
        <v>136</v>
      </c>
      <c r="M121" s="35">
        <v>0.9</v>
      </c>
      <c r="N121" s="37">
        <v>0.9</v>
      </c>
      <c r="O121" s="37"/>
      <c r="P121" s="29"/>
      <c r="Q121" s="30" t="str">
        <f t="shared" si="6"/>
        <v>B</v>
      </c>
      <c r="R121" s="31" t="str">
        <f t="shared" si="7"/>
        <v>Check !!</v>
      </c>
      <c r="S121" s="31" t="str">
        <f t="shared" si="8"/>
        <v>IIC</v>
      </c>
      <c r="T121" s="31" t="str">
        <f t="shared" si="9"/>
        <v>Check !!</v>
      </c>
      <c r="U121" s="31" t="str">
        <f t="shared" si="10"/>
        <v>IIIB</v>
      </c>
      <c r="V121" s="32" t="str">
        <f t="shared" si="11"/>
        <v>Check !!</v>
      </c>
    </row>
    <row r="122" spans="2:22" s="33" customFormat="1">
      <c r="B122" s="34" t="s">
        <v>349</v>
      </c>
      <c r="C122" s="35" t="s">
        <v>350</v>
      </c>
      <c r="D122" s="36" t="s">
        <v>193</v>
      </c>
      <c r="E122" s="36" t="s">
        <v>111</v>
      </c>
      <c r="F122" s="37">
        <v>32</v>
      </c>
      <c r="G122" s="35">
        <v>4</v>
      </c>
      <c r="H122" s="35"/>
      <c r="I122" s="35"/>
      <c r="J122" s="35"/>
      <c r="K122" s="35"/>
      <c r="L122" s="36"/>
      <c r="M122" s="35"/>
      <c r="N122" s="37"/>
      <c r="O122" s="37"/>
      <c r="P122" s="29"/>
      <c r="Q122" s="30" t="str">
        <f t="shared" si="6"/>
        <v>B</v>
      </c>
      <c r="R122" s="31" t="str">
        <f t="shared" si="7"/>
        <v>Check !!</v>
      </c>
      <c r="S122" s="31" t="str">
        <f t="shared" si="8"/>
        <v>IIC</v>
      </c>
      <c r="T122" s="31" t="str">
        <f t="shared" si="9"/>
        <v>Check !!</v>
      </c>
      <c r="U122" s="31" t="str">
        <f t="shared" si="10"/>
        <v>I</v>
      </c>
      <c r="V122" s="32" t="str">
        <f t="shared" si="11"/>
        <v>Check !!</v>
      </c>
    </row>
    <row r="123" spans="2:22" s="33" customFormat="1">
      <c r="B123" s="34" t="s">
        <v>351</v>
      </c>
      <c r="C123" s="35" t="s">
        <v>352</v>
      </c>
      <c r="D123" s="36" t="s">
        <v>193</v>
      </c>
      <c r="E123" s="36" t="s">
        <v>126</v>
      </c>
      <c r="F123" s="37">
        <v>68</v>
      </c>
      <c r="G123" s="35">
        <v>4.4000000000000004</v>
      </c>
      <c r="H123" s="35"/>
      <c r="I123" s="35"/>
      <c r="J123" s="35"/>
      <c r="K123" s="35"/>
      <c r="L123" s="36"/>
      <c r="M123" s="35"/>
      <c r="N123" s="37"/>
      <c r="O123" s="37"/>
      <c r="P123" s="29"/>
      <c r="Q123" s="30" t="str">
        <f t="shared" si="6"/>
        <v>B</v>
      </c>
      <c r="R123" s="31" t="str">
        <f t="shared" si="7"/>
        <v>Check !!</v>
      </c>
      <c r="S123" s="31" t="str">
        <f t="shared" si="8"/>
        <v>IIC</v>
      </c>
      <c r="T123" s="31" t="str">
        <f t="shared" si="9"/>
        <v>Check !!</v>
      </c>
      <c r="U123" s="31" t="str">
        <f t="shared" si="10"/>
        <v>IIIA</v>
      </c>
      <c r="V123" s="32" t="str">
        <f t="shared" si="11"/>
        <v>Check !!</v>
      </c>
    </row>
    <row r="124" spans="2:22" s="33" customFormat="1">
      <c r="B124" s="34" t="s">
        <v>353</v>
      </c>
      <c r="C124" s="44" t="s">
        <v>354</v>
      </c>
      <c r="D124" s="36" t="s">
        <v>118</v>
      </c>
      <c r="E124" s="36" t="s">
        <v>115</v>
      </c>
      <c r="F124" s="37">
        <v>7.2</v>
      </c>
      <c r="G124" s="35"/>
      <c r="H124" s="35"/>
      <c r="I124" s="35"/>
      <c r="J124" s="35"/>
      <c r="K124" s="35"/>
      <c r="L124" s="36"/>
      <c r="M124" s="35"/>
      <c r="N124" s="37"/>
      <c r="O124" s="37"/>
      <c r="P124" s="29"/>
      <c r="Q124" s="30" t="str">
        <f t="shared" si="6"/>
        <v>B</v>
      </c>
      <c r="R124" s="31" t="str">
        <f t="shared" si="7"/>
        <v>Check !!</v>
      </c>
      <c r="S124" s="31" t="str">
        <f t="shared" si="8"/>
        <v>IIC</v>
      </c>
      <c r="T124" s="31" t="str">
        <f t="shared" si="9"/>
        <v>Check !!</v>
      </c>
      <c r="U124" s="31" t="str">
        <f t="shared" si="10"/>
        <v>I</v>
      </c>
      <c r="V124" s="32" t="str">
        <f t="shared" si="11"/>
        <v>Check !!</v>
      </c>
    </row>
    <row r="125" spans="2:22" s="33" customFormat="1">
      <c r="B125" s="34" t="s">
        <v>355</v>
      </c>
      <c r="C125" s="35" t="s">
        <v>356</v>
      </c>
      <c r="D125" s="36" t="s">
        <v>357</v>
      </c>
      <c r="E125" s="36" t="s">
        <v>132</v>
      </c>
      <c r="F125" s="37">
        <v>430</v>
      </c>
      <c r="G125" s="35">
        <v>7</v>
      </c>
      <c r="H125" s="35">
        <v>73</v>
      </c>
      <c r="I125" s="35">
        <v>1</v>
      </c>
      <c r="J125" s="35" t="s">
        <v>136</v>
      </c>
      <c r="K125" s="35">
        <v>0.56999999999999995</v>
      </c>
      <c r="L125" s="36"/>
      <c r="M125" s="35"/>
      <c r="N125" s="37"/>
      <c r="O125" s="37"/>
      <c r="P125" s="29"/>
      <c r="Q125" s="30" t="str">
        <f t="shared" si="6"/>
        <v>B</v>
      </c>
      <c r="R125" s="31" t="str">
        <f t="shared" si="7"/>
        <v/>
      </c>
      <c r="S125" s="31" t="str">
        <f t="shared" si="8"/>
        <v>IIC</v>
      </c>
      <c r="T125" s="31" t="str">
        <f t="shared" si="9"/>
        <v>Check !!</v>
      </c>
      <c r="U125" s="31" t="str">
        <f t="shared" si="10"/>
        <v>IIIB</v>
      </c>
      <c r="V125" s="32" t="str">
        <f t="shared" si="11"/>
        <v>Check !!</v>
      </c>
    </row>
    <row r="126" spans="2:22" s="33" customFormat="1">
      <c r="B126" s="34" t="s">
        <v>358</v>
      </c>
      <c r="C126" s="35" t="s">
        <v>359</v>
      </c>
      <c r="D126" s="36" t="s">
        <v>118</v>
      </c>
      <c r="E126" s="36" t="s">
        <v>115</v>
      </c>
      <c r="F126" s="37">
        <v>50</v>
      </c>
      <c r="G126" s="35">
        <v>434</v>
      </c>
      <c r="H126" s="35">
        <v>18</v>
      </c>
      <c r="I126" s="35">
        <v>57</v>
      </c>
      <c r="J126" s="35">
        <v>1.6</v>
      </c>
      <c r="K126" s="35">
        <v>42.7</v>
      </c>
      <c r="L126" s="36" t="s">
        <v>51</v>
      </c>
      <c r="M126" s="35">
        <v>1.86</v>
      </c>
      <c r="N126" s="37"/>
      <c r="O126" s="37"/>
      <c r="P126" s="29"/>
      <c r="Q126" s="30" t="str">
        <f t="shared" si="6"/>
        <v>B</v>
      </c>
      <c r="R126" s="31" t="str">
        <f t="shared" si="7"/>
        <v>Check !!</v>
      </c>
      <c r="S126" s="31" t="str">
        <f t="shared" si="8"/>
        <v>IIC</v>
      </c>
      <c r="T126" s="31" t="str">
        <f t="shared" si="9"/>
        <v>Check !!</v>
      </c>
      <c r="U126" s="31" t="str">
        <f t="shared" si="10"/>
        <v>II</v>
      </c>
      <c r="V126" s="32" t="str">
        <f t="shared" si="11"/>
        <v>Check !!</v>
      </c>
    </row>
    <row r="127" spans="2:22" s="33" customFormat="1">
      <c r="B127" s="34" t="s">
        <v>360</v>
      </c>
      <c r="C127" s="35" t="s">
        <v>361</v>
      </c>
      <c r="D127" s="36" t="s">
        <v>118</v>
      </c>
      <c r="E127" s="36" t="s">
        <v>362</v>
      </c>
      <c r="F127" s="37" t="s">
        <v>363</v>
      </c>
      <c r="G127" s="35">
        <v>210</v>
      </c>
      <c r="H127" s="35">
        <v>0.7</v>
      </c>
      <c r="I127" s="35">
        <v>5</v>
      </c>
      <c r="J127" s="35"/>
      <c r="K127" s="35"/>
      <c r="L127" s="36"/>
      <c r="M127" s="35"/>
      <c r="N127" s="37"/>
      <c r="O127" s="37"/>
      <c r="Q127" s="30" t="str">
        <f t="shared" si="6"/>
        <v>B</v>
      </c>
      <c r="R127" s="31" t="str">
        <f t="shared" si="7"/>
        <v>Check !!</v>
      </c>
      <c r="S127" s="31" t="str">
        <f t="shared" si="8"/>
        <v>IIC</v>
      </c>
      <c r="T127" s="31" t="str">
        <f t="shared" si="9"/>
        <v>Check !!</v>
      </c>
      <c r="U127" s="31" t="str">
        <f t="shared" si="10"/>
        <v>IIIB</v>
      </c>
      <c r="V127" s="32" t="str">
        <f t="shared" si="11"/>
        <v>Check !!</v>
      </c>
    </row>
    <row r="128" spans="2:22" s="33" customFormat="1">
      <c r="B128" s="34" t="s">
        <v>364</v>
      </c>
      <c r="C128" s="35"/>
      <c r="D128" s="36"/>
      <c r="E128" s="36" t="s">
        <v>365</v>
      </c>
      <c r="F128" s="37" t="s">
        <v>366</v>
      </c>
      <c r="G128" s="35">
        <v>257</v>
      </c>
      <c r="H128" s="35"/>
      <c r="I128" s="35"/>
      <c r="J128" s="35"/>
      <c r="K128" s="35"/>
      <c r="L128" s="36"/>
      <c r="M128" s="35"/>
      <c r="N128" s="37"/>
      <c r="O128" s="37"/>
      <c r="P128" s="29"/>
      <c r="Q128" s="30" t="str">
        <f t="shared" si="6"/>
        <v>B</v>
      </c>
      <c r="R128" s="31" t="str">
        <f t="shared" si="7"/>
        <v>Check !!</v>
      </c>
      <c r="S128" s="31" t="str">
        <f t="shared" si="8"/>
        <v>IIC</v>
      </c>
      <c r="T128" s="31" t="str">
        <f t="shared" si="9"/>
        <v>Check !!</v>
      </c>
      <c r="U128" s="31" t="str">
        <f t="shared" si="10"/>
        <v>IIIB</v>
      </c>
      <c r="V128" s="32" t="str">
        <f t="shared" si="11"/>
        <v>Check !!</v>
      </c>
    </row>
    <row r="129" spans="2:22" s="33" customFormat="1">
      <c r="B129" s="34" t="s">
        <v>367</v>
      </c>
      <c r="C129" s="35"/>
      <c r="D129" s="36"/>
      <c r="E129" s="36" t="s">
        <v>368</v>
      </c>
      <c r="F129" s="37" t="s">
        <v>369</v>
      </c>
      <c r="G129" s="35"/>
      <c r="H129" s="35"/>
      <c r="I129" s="35"/>
      <c r="J129" s="35"/>
      <c r="K129" s="35"/>
      <c r="L129" s="36"/>
      <c r="M129" s="35"/>
      <c r="N129" s="37"/>
      <c r="O129" s="37"/>
      <c r="P129" s="29"/>
      <c r="Q129" s="30" t="str">
        <f t="shared" si="6"/>
        <v>B</v>
      </c>
      <c r="R129" s="31" t="str">
        <f t="shared" si="7"/>
        <v>Check !!</v>
      </c>
      <c r="S129" s="31" t="str">
        <f t="shared" si="8"/>
        <v>IIC</v>
      </c>
      <c r="T129" s="31" t="str">
        <f t="shared" si="9"/>
        <v>Check !!</v>
      </c>
      <c r="U129" s="31" t="str">
        <f t="shared" si="10"/>
        <v>IIIB</v>
      </c>
      <c r="V129" s="32" t="str">
        <f t="shared" si="11"/>
        <v>Check !!</v>
      </c>
    </row>
    <row r="130" spans="2:22" s="33" customFormat="1">
      <c r="B130" s="38" t="s">
        <v>370</v>
      </c>
      <c r="C130" s="39" t="s">
        <v>371</v>
      </c>
      <c r="D130" s="40" t="s">
        <v>193</v>
      </c>
      <c r="E130" s="40" t="s">
        <v>126</v>
      </c>
      <c r="F130" s="41">
        <v>60</v>
      </c>
      <c r="G130" s="42">
        <v>316</v>
      </c>
      <c r="H130" s="42">
        <v>2.1</v>
      </c>
      <c r="I130" s="42">
        <v>19.3</v>
      </c>
      <c r="J130" s="42">
        <v>3.3</v>
      </c>
      <c r="K130" s="42">
        <v>2.2999999999999998</v>
      </c>
      <c r="L130" s="40"/>
      <c r="M130" s="42"/>
      <c r="N130" s="41"/>
      <c r="O130" s="41">
        <v>0.94</v>
      </c>
      <c r="P130" s="29"/>
      <c r="Q130" s="30" t="str">
        <f t="shared" si="6"/>
        <v>B</v>
      </c>
      <c r="R130" s="31" t="str">
        <f t="shared" si="7"/>
        <v>Check !!</v>
      </c>
      <c r="S130" s="31" t="str">
        <f t="shared" si="8"/>
        <v>IIC</v>
      </c>
      <c r="T130" s="31" t="str">
        <f t="shared" si="9"/>
        <v>Check !!</v>
      </c>
      <c r="U130" s="31" t="str">
        <f t="shared" si="10"/>
        <v>IIIA</v>
      </c>
      <c r="V130" s="32" t="str">
        <f t="shared" si="11"/>
        <v>Check !!</v>
      </c>
    </row>
    <row r="131" spans="2:22" s="33" customFormat="1">
      <c r="B131" s="24" t="s">
        <v>372</v>
      </c>
      <c r="C131" s="25" t="s">
        <v>373</v>
      </c>
      <c r="D131" s="26" t="s">
        <v>193</v>
      </c>
      <c r="E131" s="26" t="s">
        <v>126</v>
      </c>
      <c r="F131" s="27">
        <v>75</v>
      </c>
      <c r="G131" s="25">
        <v>490</v>
      </c>
      <c r="H131" s="25">
        <v>1.8</v>
      </c>
      <c r="I131" s="25">
        <v>16.3</v>
      </c>
      <c r="J131" s="25">
        <v>3.4</v>
      </c>
      <c r="K131" s="25">
        <v>0.6</v>
      </c>
      <c r="L131" s="26"/>
      <c r="M131" s="25"/>
      <c r="N131" s="27"/>
      <c r="O131" s="27"/>
      <c r="P131" s="29"/>
      <c r="Q131" s="30" t="str">
        <f t="shared" si="6"/>
        <v>B</v>
      </c>
      <c r="R131" s="31" t="str">
        <f t="shared" si="7"/>
        <v>Check !!</v>
      </c>
      <c r="S131" s="31" t="str">
        <f t="shared" si="8"/>
        <v>IIC</v>
      </c>
      <c r="T131" s="31" t="str">
        <f t="shared" si="9"/>
        <v>Check !!</v>
      </c>
      <c r="U131" s="31" t="str">
        <f t="shared" si="10"/>
        <v>IIIA</v>
      </c>
      <c r="V131" s="32" t="str">
        <f t="shared" si="11"/>
        <v>Check !!</v>
      </c>
    </row>
    <row r="132" spans="2:22" s="33" customFormat="1">
      <c r="B132" s="34" t="s">
        <v>374</v>
      </c>
      <c r="C132" s="35" t="s">
        <v>375</v>
      </c>
      <c r="D132" s="36" t="s">
        <v>141</v>
      </c>
      <c r="E132" s="36" t="s">
        <v>111</v>
      </c>
      <c r="F132" s="37">
        <v>-46</v>
      </c>
      <c r="G132" s="35">
        <v>280</v>
      </c>
      <c r="H132" s="35">
        <v>1.4</v>
      </c>
      <c r="I132" s="35">
        <v>7.6</v>
      </c>
      <c r="J132" s="35">
        <v>3</v>
      </c>
      <c r="K132" s="35"/>
      <c r="L132" s="36"/>
      <c r="M132" s="35"/>
      <c r="N132" s="37"/>
      <c r="O132" s="37"/>
      <c r="P132" s="29"/>
      <c r="Q132" s="30" t="str">
        <f t="shared" si="6"/>
        <v>B</v>
      </c>
      <c r="R132" s="31" t="str">
        <f t="shared" si="7"/>
        <v>Check !!</v>
      </c>
      <c r="S132" s="31" t="str">
        <f t="shared" si="8"/>
        <v>IIC</v>
      </c>
      <c r="T132" s="31" t="str">
        <f t="shared" si="9"/>
        <v>Check !!</v>
      </c>
      <c r="U132" s="31" t="str">
        <f t="shared" si="10"/>
        <v>I</v>
      </c>
      <c r="V132" s="32" t="str">
        <f t="shared" si="11"/>
        <v>Check !!</v>
      </c>
    </row>
    <row r="133" spans="2:22" s="33" customFormat="1">
      <c r="B133" s="34" t="s">
        <v>24</v>
      </c>
      <c r="C133" s="35" t="s">
        <v>376</v>
      </c>
      <c r="D133" s="36" t="s">
        <v>141</v>
      </c>
      <c r="E133" s="36" t="s">
        <v>111</v>
      </c>
      <c r="F133" s="37">
        <v>-4</v>
      </c>
      <c r="G133" s="35">
        <v>204</v>
      </c>
      <c r="H133" s="35">
        <v>1</v>
      </c>
      <c r="I133" s="35">
        <v>6.7</v>
      </c>
      <c r="J133" s="35">
        <v>3.5</v>
      </c>
      <c r="K133" s="35">
        <v>45.5</v>
      </c>
      <c r="L133" s="36" t="s">
        <v>51</v>
      </c>
      <c r="M133" s="35">
        <v>0.24</v>
      </c>
      <c r="N133" s="37">
        <v>0.88</v>
      </c>
      <c r="O133" s="37">
        <v>0.91</v>
      </c>
      <c r="P133" s="29"/>
      <c r="Q133" s="30" t="str">
        <f t="shared" ref="Q133:Q196" si="12">IF(B133="Acetylene", "A", IF(OR(OR(O133&lt;0.45, O133=0.45), OR(N133&lt;0.4, N133=0.4)),"B", IF(OR(AND(O133&gt;0.45, OR(O133&lt;0.75, O133=0.75)), AND(N133&gt;0.4, OR(N133&lt;0.8, N133=0.8))),"C","D")))</f>
        <v>D</v>
      </c>
      <c r="R133" s="31" t="str">
        <f t="shared" ref="R133:R196" si="13">IF(D133=Q133,"","Check !!")</f>
        <v/>
      </c>
      <c r="S133" s="31" t="str">
        <f t="shared" ref="S133:S196" si="14">IF(OR(OR(O133&lt;0.5, O133=0.5), OR(N133&lt;0.45, N133=0.45)),"IIC", IF(OR(AND(O133&gt;0.5, OR(O133=0.9, O133&lt;0.9)), AND(N133&gt;0.45, OR(N133&lt;0.8, N133=0.8))), "IIB", IF(OR(O133&gt;0.9, N133&gt;0.8),"IIA","Check!!")))</f>
        <v>IIA</v>
      </c>
      <c r="T133" s="31" t="str">
        <f t="shared" ref="T133:T196" si="15">IF(L133=S133,"","Check !!")</f>
        <v/>
      </c>
      <c r="U133" s="31" t="str">
        <f t="shared" ref="U133:U196" si="16">IF(F133&lt;37.8,"I",IF(AND(OR(F133=37.8,F133&gt;37.8),F133&lt;60),"II", IF(AND(OR(F133=60,F133&gt;60),F133&lt;93),"IIIA","IIIB")))</f>
        <v>I</v>
      </c>
      <c r="V133" s="32" t="str">
        <f t="shared" ref="V133:V196" si="17">IF(L133=S133,"","Check !!")</f>
        <v/>
      </c>
    </row>
    <row r="134" spans="2:22" s="33" customFormat="1">
      <c r="B134" s="34" t="s">
        <v>377</v>
      </c>
      <c r="C134" s="35" t="s">
        <v>378</v>
      </c>
      <c r="D134" s="36" t="s">
        <v>141</v>
      </c>
      <c r="E134" s="36" t="s">
        <v>111</v>
      </c>
      <c r="F134" s="37">
        <v>-1</v>
      </c>
      <c r="G134" s="35">
        <v>204</v>
      </c>
      <c r="H134" s="35"/>
      <c r="I134" s="35"/>
      <c r="J134" s="35"/>
      <c r="K134" s="35">
        <v>3.4</v>
      </c>
      <c r="L134" s="36"/>
      <c r="M134" s="35"/>
      <c r="N134" s="37"/>
      <c r="O134" s="37">
        <v>0.97</v>
      </c>
      <c r="P134" s="29"/>
      <c r="Q134" s="30" t="str">
        <f t="shared" si="12"/>
        <v>B</v>
      </c>
      <c r="R134" s="31" t="str">
        <f t="shared" si="13"/>
        <v>Check !!</v>
      </c>
      <c r="S134" s="31" t="str">
        <f t="shared" si="14"/>
        <v>IIC</v>
      </c>
      <c r="T134" s="31" t="str">
        <f t="shared" si="15"/>
        <v>Check !!</v>
      </c>
      <c r="U134" s="31" t="str">
        <f t="shared" si="16"/>
        <v>I</v>
      </c>
      <c r="V134" s="32" t="str">
        <f t="shared" si="17"/>
        <v>Check !!</v>
      </c>
    </row>
    <row r="135" spans="2:22" s="33" customFormat="1">
      <c r="B135" s="34" t="s">
        <v>22</v>
      </c>
      <c r="C135" s="35" t="s">
        <v>379</v>
      </c>
      <c r="D135" s="36" t="s">
        <v>141</v>
      </c>
      <c r="E135" s="36" t="s">
        <v>111</v>
      </c>
      <c r="F135" s="37">
        <v>-23</v>
      </c>
      <c r="G135" s="35">
        <v>225</v>
      </c>
      <c r="H135" s="35">
        <v>1.1000000000000001</v>
      </c>
      <c r="I135" s="35">
        <v>7.5</v>
      </c>
      <c r="J135" s="35">
        <v>3</v>
      </c>
      <c r="K135" s="35">
        <v>152</v>
      </c>
      <c r="L135" s="36" t="s">
        <v>51</v>
      </c>
      <c r="M135" s="35">
        <v>0.24</v>
      </c>
      <c r="N135" s="37">
        <v>0.88</v>
      </c>
      <c r="O135" s="37">
        <v>0.93</v>
      </c>
      <c r="P135" s="29"/>
      <c r="Q135" s="30" t="str">
        <f t="shared" si="12"/>
        <v>D</v>
      </c>
      <c r="R135" s="31" t="str">
        <f t="shared" si="13"/>
        <v/>
      </c>
      <c r="S135" s="31" t="str">
        <f t="shared" si="14"/>
        <v>IIA</v>
      </c>
      <c r="T135" s="31" t="str">
        <f t="shared" si="15"/>
        <v/>
      </c>
      <c r="U135" s="31" t="str">
        <f t="shared" si="16"/>
        <v>I</v>
      </c>
      <c r="V135" s="32" t="str">
        <f t="shared" si="17"/>
        <v/>
      </c>
    </row>
    <row r="136" spans="2:22" s="33" customFormat="1">
      <c r="B136" s="34" t="s">
        <v>380</v>
      </c>
      <c r="C136" s="35" t="s">
        <v>381</v>
      </c>
      <c r="D136" s="36" t="s">
        <v>118</v>
      </c>
      <c r="E136" s="36" t="s">
        <v>126</v>
      </c>
      <c r="F136" s="37">
        <v>63</v>
      </c>
      <c r="G136" s="35"/>
      <c r="H136" s="35"/>
      <c r="I136" s="35"/>
      <c r="J136" s="35">
        <v>3.5</v>
      </c>
      <c r="K136" s="35">
        <v>0.8</v>
      </c>
      <c r="L136" s="36" t="s">
        <v>51</v>
      </c>
      <c r="M136" s="35"/>
      <c r="N136" s="37"/>
      <c r="O136" s="37">
        <v>0.98</v>
      </c>
      <c r="P136" s="29"/>
      <c r="Q136" s="30" t="str">
        <f t="shared" si="12"/>
        <v>B</v>
      </c>
      <c r="R136" s="31" t="str">
        <f t="shared" si="13"/>
        <v>Check !!</v>
      </c>
      <c r="S136" s="31" t="str">
        <f t="shared" si="14"/>
        <v>IIC</v>
      </c>
      <c r="T136" s="31" t="str">
        <f t="shared" si="15"/>
        <v>Check !!</v>
      </c>
      <c r="U136" s="31" t="str">
        <f t="shared" si="16"/>
        <v>IIIA</v>
      </c>
      <c r="V136" s="32" t="str">
        <f t="shared" si="17"/>
        <v>Check !!</v>
      </c>
    </row>
    <row r="137" spans="2:22" s="33" customFormat="1">
      <c r="B137" s="34" t="s">
        <v>382</v>
      </c>
      <c r="C137" s="35" t="s">
        <v>383</v>
      </c>
      <c r="D137" s="36" t="s">
        <v>118</v>
      </c>
      <c r="E137" s="36" t="s">
        <v>111</v>
      </c>
      <c r="F137" s="37">
        <v>35</v>
      </c>
      <c r="G137" s="35">
        <v>424</v>
      </c>
      <c r="H137" s="35">
        <v>1.2</v>
      </c>
      <c r="I137" s="35">
        <v>8</v>
      </c>
      <c r="J137" s="35">
        <v>3.5</v>
      </c>
      <c r="K137" s="35">
        <v>10.6</v>
      </c>
      <c r="L137" s="36"/>
      <c r="M137" s="35"/>
      <c r="N137" s="37"/>
      <c r="O137" s="37"/>
      <c r="P137" s="29"/>
      <c r="Q137" s="30" t="str">
        <f t="shared" si="12"/>
        <v>B</v>
      </c>
      <c r="R137" s="31" t="str">
        <f t="shared" si="13"/>
        <v>Check !!</v>
      </c>
      <c r="S137" s="31" t="str">
        <f t="shared" si="14"/>
        <v>IIC</v>
      </c>
      <c r="T137" s="31" t="str">
        <f t="shared" si="15"/>
        <v>Check !!</v>
      </c>
      <c r="U137" s="31" t="str">
        <f t="shared" si="16"/>
        <v>I</v>
      </c>
      <c r="V137" s="32" t="str">
        <f t="shared" si="17"/>
        <v>Check !!</v>
      </c>
    </row>
    <row r="138" spans="2:22" s="33" customFormat="1">
      <c r="B138" s="34" t="s">
        <v>623</v>
      </c>
      <c r="C138" s="35" t="s">
        <v>384</v>
      </c>
      <c r="D138" s="36" t="s">
        <v>118</v>
      </c>
      <c r="E138" s="36" t="s">
        <v>111</v>
      </c>
      <c r="F138" s="37">
        <v>-26</v>
      </c>
      <c r="G138" s="35">
        <v>245</v>
      </c>
      <c r="H138" s="35">
        <v>1.2</v>
      </c>
      <c r="I138" s="35">
        <v>6.9</v>
      </c>
      <c r="J138" s="35"/>
      <c r="K138" s="35">
        <v>186</v>
      </c>
      <c r="L138" s="36"/>
      <c r="M138" s="35"/>
      <c r="N138" s="37"/>
      <c r="O138" s="37"/>
      <c r="P138" s="29"/>
      <c r="Q138" s="30" t="str">
        <f t="shared" si="12"/>
        <v>B</v>
      </c>
      <c r="R138" s="31" t="str">
        <f t="shared" si="13"/>
        <v>Check !!</v>
      </c>
      <c r="S138" s="31" t="str">
        <f t="shared" si="14"/>
        <v>IIC</v>
      </c>
      <c r="T138" s="31" t="str">
        <f t="shared" si="15"/>
        <v>Check !!</v>
      </c>
      <c r="U138" s="31" t="str">
        <f t="shared" si="16"/>
        <v>I</v>
      </c>
      <c r="V138" s="32" t="str">
        <f t="shared" si="17"/>
        <v>Check !!</v>
      </c>
    </row>
    <row r="139" spans="2:22" s="33" customFormat="1">
      <c r="B139" s="34" t="s">
        <v>385</v>
      </c>
      <c r="C139" s="35" t="s">
        <v>386</v>
      </c>
      <c r="D139" s="36" t="s">
        <v>118</v>
      </c>
      <c r="E139" s="36" t="s">
        <v>115</v>
      </c>
      <c r="F139" s="37">
        <v>45</v>
      </c>
      <c r="G139" s="35">
        <v>5</v>
      </c>
      <c r="H139" s="35"/>
      <c r="I139" s="35"/>
      <c r="J139" s="35"/>
      <c r="K139" s="35"/>
      <c r="L139" s="36"/>
      <c r="M139" s="35"/>
      <c r="N139" s="37"/>
      <c r="O139" s="37"/>
      <c r="P139" s="47"/>
      <c r="Q139" s="30" t="str">
        <f t="shared" si="12"/>
        <v>B</v>
      </c>
      <c r="R139" s="31" t="str">
        <f t="shared" si="13"/>
        <v>Check !!</v>
      </c>
      <c r="S139" s="31" t="str">
        <f t="shared" si="14"/>
        <v>IIC</v>
      </c>
      <c r="T139" s="31" t="str">
        <f t="shared" si="15"/>
        <v>Check !!</v>
      </c>
      <c r="U139" s="31" t="str">
        <f t="shared" si="16"/>
        <v>II</v>
      </c>
      <c r="V139" s="32" t="str">
        <f t="shared" si="17"/>
        <v>Check !!</v>
      </c>
    </row>
    <row r="140" spans="2:22" s="33" customFormat="1">
      <c r="B140" s="38" t="s">
        <v>387</v>
      </c>
      <c r="C140" s="42" t="s">
        <v>388</v>
      </c>
      <c r="D140" s="40" t="s">
        <v>193</v>
      </c>
      <c r="E140" s="40" t="s">
        <v>115</v>
      </c>
      <c r="F140" s="41">
        <v>38</v>
      </c>
      <c r="G140" s="42">
        <v>23</v>
      </c>
      <c r="H140" s="42"/>
      <c r="I140" s="42">
        <v>98</v>
      </c>
      <c r="J140" s="42">
        <v>1.1000000000000001</v>
      </c>
      <c r="K140" s="42">
        <v>14.4</v>
      </c>
      <c r="L140" s="40"/>
      <c r="M140" s="42"/>
      <c r="N140" s="41"/>
      <c r="O140" s="41"/>
      <c r="P140" s="29"/>
      <c r="Q140" s="30" t="str">
        <f t="shared" si="12"/>
        <v>B</v>
      </c>
      <c r="R140" s="31" t="str">
        <f t="shared" si="13"/>
        <v>Check !!</v>
      </c>
      <c r="S140" s="31" t="str">
        <f t="shared" si="14"/>
        <v>IIC</v>
      </c>
      <c r="T140" s="31" t="str">
        <f t="shared" si="15"/>
        <v>Check !!</v>
      </c>
      <c r="U140" s="31" t="str">
        <f t="shared" si="16"/>
        <v>II</v>
      </c>
      <c r="V140" s="32" t="str">
        <f t="shared" si="17"/>
        <v>Check !!</v>
      </c>
    </row>
    <row r="141" spans="2:22" s="33" customFormat="1">
      <c r="B141" s="24" t="s">
        <v>389</v>
      </c>
      <c r="C141" s="25" t="s">
        <v>390</v>
      </c>
      <c r="D141" s="26" t="s">
        <v>391</v>
      </c>
      <c r="E141" s="26" t="s">
        <v>132</v>
      </c>
      <c r="F141" s="27"/>
      <c r="G141" s="25">
        <v>500</v>
      </c>
      <c r="H141" s="25">
        <v>4</v>
      </c>
      <c r="I141" s="25">
        <v>75</v>
      </c>
      <c r="J141" s="25">
        <v>0.1</v>
      </c>
      <c r="K141" s="25"/>
      <c r="L141" s="26" t="s">
        <v>53</v>
      </c>
      <c r="M141" s="25">
        <v>1.9E-2</v>
      </c>
      <c r="N141" s="27">
        <v>0.25</v>
      </c>
      <c r="O141" s="27">
        <v>0.28000000000000003</v>
      </c>
      <c r="P141" s="29"/>
      <c r="Q141" s="30" t="str">
        <f t="shared" si="12"/>
        <v>B</v>
      </c>
      <c r="R141" s="31" t="str">
        <f t="shared" si="13"/>
        <v/>
      </c>
      <c r="S141" s="31" t="str">
        <f t="shared" si="14"/>
        <v>IIC</v>
      </c>
      <c r="T141" s="31" t="str">
        <f t="shared" si="15"/>
        <v/>
      </c>
      <c r="U141" s="31" t="str">
        <f t="shared" si="16"/>
        <v>I</v>
      </c>
      <c r="V141" s="32" t="str">
        <f t="shared" si="17"/>
        <v/>
      </c>
    </row>
    <row r="142" spans="2:22" s="33" customFormat="1">
      <c r="B142" s="34" t="s">
        <v>392</v>
      </c>
      <c r="C142" s="35" t="s">
        <v>393</v>
      </c>
      <c r="D142" s="36" t="s">
        <v>394</v>
      </c>
      <c r="E142" s="36" t="s">
        <v>132</v>
      </c>
      <c r="F142" s="37">
        <v>-18</v>
      </c>
      <c r="G142" s="35">
        <v>538</v>
      </c>
      <c r="H142" s="35">
        <v>5.6</v>
      </c>
      <c r="I142" s="35">
        <v>40</v>
      </c>
      <c r="J142" s="35">
        <v>0.9</v>
      </c>
      <c r="K142" s="35"/>
      <c r="L142" s="36" t="s">
        <v>136</v>
      </c>
      <c r="M142" s="35"/>
      <c r="N142" s="37"/>
      <c r="O142" s="37">
        <v>0.8</v>
      </c>
      <c r="P142" s="48"/>
      <c r="Q142" s="30" t="str">
        <f t="shared" si="12"/>
        <v>B</v>
      </c>
      <c r="R142" s="31" t="str">
        <f t="shared" si="13"/>
        <v>Check !!</v>
      </c>
      <c r="S142" s="31" t="str">
        <f t="shared" si="14"/>
        <v>IIC</v>
      </c>
      <c r="T142" s="31" t="str">
        <f t="shared" si="15"/>
        <v>Check !!</v>
      </c>
      <c r="U142" s="31" t="str">
        <f t="shared" si="16"/>
        <v>I</v>
      </c>
      <c r="V142" s="32" t="str">
        <f t="shared" si="17"/>
        <v>Check !!</v>
      </c>
    </row>
    <row r="143" spans="2:22" s="33" customFormat="1">
      <c r="B143" s="34" t="s">
        <v>395</v>
      </c>
      <c r="C143" s="43">
        <v>2148909</v>
      </c>
      <c r="D143" s="36" t="s">
        <v>193</v>
      </c>
      <c r="E143" s="36" t="s">
        <v>111</v>
      </c>
      <c r="F143" s="37"/>
      <c r="G143" s="35"/>
      <c r="H143" s="35"/>
      <c r="I143" s="35"/>
      <c r="J143" s="35"/>
      <c r="K143" s="35">
        <v>7793</v>
      </c>
      <c r="L143" s="36"/>
      <c r="M143" s="35"/>
      <c r="N143" s="37"/>
      <c r="O143" s="37"/>
      <c r="P143" s="48"/>
      <c r="Q143" s="30" t="str">
        <f t="shared" si="12"/>
        <v>B</v>
      </c>
      <c r="R143" s="31" t="str">
        <f t="shared" si="13"/>
        <v>Check !!</v>
      </c>
      <c r="S143" s="31" t="str">
        <f t="shared" si="14"/>
        <v>IIC</v>
      </c>
      <c r="T143" s="31" t="str">
        <f t="shared" si="15"/>
        <v>Check !!</v>
      </c>
      <c r="U143" s="31" t="str">
        <f t="shared" si="16"/>
        <v>I</v>
      </c>
      <c r="V143" s="32" t="str">
        <f t="shared" si="17"/>
        <v>Check !!</v>
      </c>
    </row>
    <row r="144" spans="2:22" s="33" customFormat="1">
      <c r="B144" s="34" t="s">
        <v>32</v>
      </c>
      <c r="C144" s="43">
        <v>2148878</v>
      </c>
      <c r="D144" s="36" t="s">
        <v>394</v>
      </c>
      <c r="E144" s="36" t="s">
        <v>132</v>
      </c>
      <c r="F144" s="37"/>
      <c r="G144" s="35">
        <v>260</v>
      </c>
      <c r="H144" s="35">
        <v>4</v>
      </c>
      <c r="I144" s="35">
        <v>44</v>
      </c>
      <c r="J144" s="35">
        <v>1.2</v>
      </c>
      <c r="K144" s="35"/>
      <c r="L144" s="36" t="s">
        <v>136</v>
      </c>
      <c r="M144" s="35">
        <v>6.8000000000000005E-2</v>
      </c>
      <c r="N144" s="37"/>
      <c r="O144" s="37">
        <v>0.9</v>
      </c>
      <c r="P144" s="48"/>
      <c r="Q144" s="30" t="str">
        <f t="shared" si="12"/>
        <v>B</v>
      </c>
      <c r="R144" s="31" t="str">
        <f t="shared" si="13"/>
        <v>Check !!</v>
      </c>
      <c r="S144" s="31" t="str">
        <f t="shared" si="14"/>
        <v>IIC</v>
      </c>
      <c r="T144" s="31" t="str">
        <f t="shared" si="15"/>
        <v>Check !!</v>
      </c>
      <c r="U144" s="31" t="str">
        <f t="shared" si="16"/>
        <v>I</v>
      </c>
      <c r="V144" s="32" t="str">
        <f t="shared" si="17"/>
        <v>Check !!</v>
      </c>
    </row>
    <row r="145" spans="2:22" s="33" customFormat="1">
      <c r="B145" s="34" t="s">
        <v>396</v>
      </c>
      <c r="C145" s="35" t="s">
        <v>397</v>
      </c>
      <c r="D145" s="36" t="s">
        <v>118</v>
      </c>
      <c r="E145" s="36" t="s">
        <v>111</v>
      </c>
      <c r="F145" s="37">
        <v>25</v>
      </c>
      <c r="G145" s="35">
        <v>360</v>
      </c>
      <c r="H145" s="35">
        <v>1</v>
      </c>
      <c r="I145" s="35">
        <v>7.5</v>
      </c>
      <c r="J145" s="35">
        <v>4.5</v>
      </c>
      <c r="K145" s="35">
        <v>6.1</v>
      </c>
      <c r="L145" s="36"/>
      <c r="M145" s="35"/>
      <c r="N145" s="37"/>
      <c r="O145" s="37"/>
      <c r="P145" s="48"/>
      <c r="Q145" s="30" t="str">
        <f t="shared" si="12"/>
        <v>B</v>
      </c>
      <c r="R145" s="31" t="str">
        <f t="shared" si="13"/>
        <v>Check !!</v>
      </c>
      <c r="S145" s="31" t="str">
        <f t="shared" si="14"/>
        <v>IIC</v>
      </c>
      <c r="T145" s="31" t="str">
        <f t="shared" si="15"/>
        <v>Check !!</v>
      </c>
      <c r="U145" s="31" t="str">
        <f t="shared" si="16"/>
        <v>I</v>
      </c>
      <c r="V145" s="32" t="str">
        <f t="shared" si="17"/>
        <v>Check !!</v>
      </c>
    </row>
    <row r="146" spans="2:22" s="33" customFormat="1">
      <c r="B146" s="34" t="s">
        <v>398</v>
      </c>
      <c r="C146" s="35" t="s">
        <v>399</v>
      </c>
      <c r="D146" s="36" t="s">
        <v>118</v>
      </c>
      <c r="E146" s="36" t="s">
        <v>115</v>
      </c>
      <c r="F146" s="37">
        <v>43</v>
      </c>
      <c r="G146" s="35">
        <v>350</v>
      </c>
      <c r="H146" s="35">
        <v>1.2</v>
      </c>
      <c r="I146" s="35">
        <v>9</v>
      </c>
      <c r="J146" s="35">
        <v>3</v>
      </c>
      <c r="K146" s="35">
        <v>3.2</v>
      </c>
      <c r="L146" s="36" t="s">
        <v>51</v>
      </c>
      <c r="M146" s="35"/>
      <c r="N146" s="37"/>
      <c r="O146" s="37">
        <v>1.02</v>
      </c>
      <c r="P146" s="48"/>
      <c r="Q146" s="30" t="str">
        <f t="shared" si="12"/>
        <v>B</v>
      </c>
      <c r="R146" s="31" t="str">
        <f t="shared" si="13"/>
        <v>Check !!</v>
      </c>
      <c r="S146" s="31" t="str">
        <f t="shared" si="14"/>
        <v>IIC</v>
      </c>
      <c r="T146" s="31" t="str">
        <f t="shared" si="15"/>
        <v>Check !!</v>
      </c>
      <c r="U146" s="31" t="str">
        <f t="shared" si="16"/>
        <v>II</v>
      </c>
      <c r="V146" s="32" t="str">
        <f t="shared" si="17"/>
        <v>Check !!</v>
      </c>
    </row>
    <row r="147" spans="2:22" s="33" customFormat="1">
      <c r="B147" s="34" t="s">
        <v>624</v>
      </c>
      <c r="C147" s="35" t="s">
        <v>400</v>
      </c>
      <c r="D147" s="36" t="s">
        <v>329</v>
      </c>
      <c r="E147" s="36" t="s">
        <v>132</v>
      </c>
      <c r="F147" s="37"/>
      <c r="G147" s="35">
        <v>460</v>
      </c>
      <c r="H147" s="35">
        <v>1.8</v>
      </c>
      <c r="I147" s="35">
        <v>8.4</v>
      </c>
      <c r="J147" s="35">
        <v>2</v>
      </c>
      <c r="K147" s="35"/>
      <c r="L147" s="36" t="s">
        <v>51</v>
      </c>
      <c r="M147" s="35"/>
      <c r="N147" s="37"/>
      <c r="O147" s="37">
        <v>0.95</v>
      </c>
      <c r="P147" s="48"/>
      <c r="Q147" s="30" t="str">
        <f t="shared" si="12"/>
        <v>B</v>
      </c>
      <c r="R147" s="31" t="str">
        <f t="shared" si="13"/>
        <v>Check !!</v>
      </c>
      <c r="S147" s="31" t="str">
        <f t="shared" si="14"/>
        <v>IIC</v>
      </c>
      <c r="T147" s="31" t="str">
        <f t="shared" si="15"/>
        <v>Check !!</v>
      </c>
      <c r="U147" s="31" t="str">
        <f t="shared" si="16"/>
        <v>I</v>
      </c>
      <c r="V147" s="32" t="str">
        <f t="shared" si="17"/>
        <v>Check !!</v>
      </c>
    </row>
    <row r="148" spans="2:22" s="33" customFormat="1">
      <c r="B148" s="34" t="s">
        <v>401</v>
      </c>
      <c r="C148" s="35" t="s">
        <v>402</v>
      </c>
      <c r="D148" s="36" t="s">
        <v>329</v>
      </c>
      <c r="E148" s="36" t="s">
        <v>111</v>
      </c>
      <c r="F148" s="37">
        <v>18</v>
      </c>
      <c r="G148" s="35">
        <v>421</v>
      </c>
      <c r="H148" s="35">
        <v>2.4</v>
      </c>
      <c r="I148" s="35">
        <v>10.5</v>
      </c>
      <c r="J148" s="35">
        <v>4</v>
      </c>
      <c r="K148" s="35">
        <v>17.8</v>
      </c>
      <c r="L148" s="36"/>
      <c r="M148" s="35"/>
      <c r="N148" s="37"/>
      <c r="O148" s="37"/>
      <c r="P148" s="48"/>
      <c r="Q148" s="30" t="str">
        <f t="shared" si="12"/>
        <v>B</v>
      </c>
      <c r="R148" s="31" t="str">
        <f t="shared" si="13"/>
        <v>Check !!</v>
      </c>
      <c r="S148" s="31" t="str">
        <f t="shared" si="14"/>
        <v>IIC</v>
      </c>
      <c r="T148" s="31" t="str">
        <f t="shared" si="15"/>
        <v>Check !!</v>
      </c>
      <c r="U148" s="31" t="str">
        <f t="shared" si="16"/>
        <v>I</v>
      </c>
      <c r="V148" s="32" t="str">
        <f t="shared" si="17"/>
        <v>Check !!</v>
      </c>
    </row>
    <row r="149" spans="2:22" s="33" customFormat="1">
      <c r="B149" s="34" t="s">
        <v>403</v>
      </c>
      <c r="C149" s="35" t="s">
        <v>404</v>
      </c>
      <c r="D149" s="36" t="s">
        <v>118</v>
      </c>
      <c r="E149" s="36" t="s">
        <v>111</v>
      </c>
      <c r="F149" s="37"/>
      <c r="G149" s="35">
        <v>427</v>
      </c>
      <c r="H149" s="35"/>
      <c r="I149" s="35"/>
      <c r="J149" s="35">
        <v>4.4000000000000004</v>
      </c>
      <c r="K149" s="35">
        <v>7.1</v>
      </c>
      <c r="L149" s="36"/>
      <c r="M149" s="35"/>
      <c r="N149" s="37"/>
      <c r="O149" s="37"/>
      <c r="P149" s="48"/>
      <c r="Q149" s="30" t="str">
        <f t="shared" si="12"/>
        <v>B</v>
      </c>
      <c r="R149" s="31" t="str">
        <f t="shared" si="13"/>
        <v>Check !!</v>
      </c>
      <c r="S149" s="31" t="str">
        <f t="shared" si="14"/>
        <v>IIC</v>
      </c>
      <c r="T149" s="31" t="str">
        <f t="shared" si="15"/>
        <v>Check !!</v>
      </c>
      <c r="U149" s="31" t="str">
        <f t="shared" si="16"/>
        <v>I</v>
      </c>
      <c r="V149" s="32" t="str">
        <f t="shared" si="17"/>
        <v>Check !!</v>
      </c>
    </row>
    <row r="150" spans="2:22" s="33" customFormat="1">
      <c r="B150" s="38" t="s">
        <v>405</v>
      </c>
      <c r="C150" s="42" t="s">
        <v>406</v>
      </c>
      <c r="D150" s="40" t="s">
        <v>329</v>
      </c>
      <c r="E150" s="40" t="s">
        <v>111</v>
      </c>
      <c r="F150" s="41">
        <v>-40</v>
      </c>
      <c r="G150" s="42">
        <v>416</v>
      </c>
      <c r="H150" s="42">
        <v>1.2</v>
      </c>
      <c r="I150" s="42">
        <v>10.9</v>
      </c>
      <c r="J150" s="42">
        <v>2.5</v>
      </c>
      <c r="K150" s="42">
        <v>10.5</v>
      </c>
      <c r="L150" s="40" t="s">
        <v>51</v>
      </c>
      <c r="M150" s="42"/>
      <c r="N150" s="41">
        <v>0.92</v>
      </c>
      <c r="O150" s="41">
        <v>0.98</v>
      </c>
      <c r="P150" s="48"/>
      <c r="Q150" s="30" t="str">
        <f t="shared" si="12"/>
        <v>D</v>
      </c>
      <c r="R150" s="31" t="str">
        <f t="shared" si="13"/>
        <v/>
      </c>
      <c r="S150" s="31" t="str">
        <f t="shared" si="14"/>
        <v>IIA</v>
      </c>
      <c r="T150" s="31" t="str">
        <f t="shared" si="15"/>
        <v/>
      </c>
      <c r="U150" s="31" t="str">
        <f t="shared" si="16"/>
        <v>I</v>
      </c>
      <c r="V150" s="32" t="str">
        <f t="shared" si="17"/>
        <v/>
      </c>
    </row>
    <row r="151" spans="2:22" s="33" customFormat="1">
      <c r="B151" s="24" t="s">
        <v>407</v>
      </c>
      <c r="C151" s="25" t="s">
        <v>408</v>
      </c>
      <c r="D151" s="26" t="s">
        <v>193</v>
      </c>
      <c r="E151" s="26" t="s">
        <v>132</v>
      </c>
      <c r="F151" s="27">
        <v>-40</v>
      </c>
      <c r="G151" s="25">
        <v>196</v>
      </c>
      <c r="H151" s="25">
        <v>1.6</v>
      </c>
      <c r="I151" s="25">
        <v>10.6</v>
      </c>
      <c r="J151" s="25">
        <v>2.5</v>
      </c>
      <c r="K151" s="25"/>
      <c r="L151" s="26" t="s">
        <v>51</v>
      </c>
      <c r="M151" s="25"/>
      <c r="N151" s="27"/>
      <c r="O151" s="27">
        <v>0.92</v>
      </c>
      <c r="P151" s="48"/>
      <c r="Q151" s="30" t="str">
        <f t="shared" si="12"/>
        <v>B</v>
      </c>
      <c r="R151" s="31" t="str">
        <f t="shared" si="13"/>
        <v>Check !!</v>
      </c>
      <c r="S151" s="31" t="str">
        <f t="shared" si="14"/>
        <v>IIC</v>
      </c>
      <c r="T151" s="31" t="str">
        <f t="shared" si="15"/>
        <v>Check !!</v>
      </c>
      <c r="U151" s="31" t="str">
        <f t="shared" si="16"/>
        <v>I</v>
      </c>
      <c r="V151" s="32" t="str">
        <f t="shared" si="17"/>
        <v>Check !!</v>
      </c>
    </row>
    <row r="152" spans="2:22" s="33" customFormat="1">
      <c r="B152" s="34" t="s">
        <v>409</v>
      </c>
      <c r="C152" s="35" t="s">
        <v>232</v>
      </c>
      <c r="D152" s="36" t="s">
        <v>193</v>
      </c>
      <c r="E152" s="36" t="s">
        <v>126</v>
      </c>
      <c r="F152" s="37"/>
      <c r="G152" s="35"/>
      <c r="H152" s="35"/>
      <c r="I152" s="35"/>
      <c r="J152" s="35">
        <v>5.4</v>
      </c>
      <c r="K152" s="35">
        <v>0.09</v>
      </c>
      <c r="L152" s="36"/>
      <c r="M152" s="35"/>
      <c r="N152" s="37"/>
      <c r="O152" s="37"/>
      <c r="P152" s="48"/>
      <c r="Q152" s="30" t="str">
        <f t="shared" si="12"/>
        <v>B</v>
      </c>
      <c r="R152" s="31" t="str">
        <f t="shared" si="13"/>
        <v>Check !!</v>
      </c>
      <c r="S152" s="31" t="str">
        <f t="shared" si="14"/>
        <v>IIC</v>
      </c>
      <c r="T152" s="31" t="str">
        <f t="shared" si="15"/>
        <v>Check !!</v>
      </c>
      <c r="U152" s="31" t="str">
        <f t="shared" si="16"/>
        <v>I</v>
      </c>
      <c r="V152" s="32" t="str">
        <f t="shared" si="17"/>
        <v>Check !!</v>
      </c>
    </row>
    <row r="153" spans="2:22" s="33" customFormat="1">
      <c r="B153" s="34" t="s">
        <v>410</v>
      </c>
      <c r="C153" s="35" t="s">
        <v>285</v>
      </c>
      <c r="D153" s="36" t="s">
        <v>329</v>
      </c>
      <c r="E153" s="36"/>
      <c r="F153" s="37"/>
      <c r="G153" s="35">
        <v>264</v>
      </c>
      <c r="H153" s="35"/>
      <c r="I153" s="35"/>
      <c r="J153" s="35"/>
      <c r="K153" s="35">
        <v>211.7</v>
      </c>
      <c r="L153" s="36" t="s">
        <v>51</v>
      </c>
      <c r="M153" s="35"/>
      <c r="N153" s="37">
        <v>1</v>
      </c>
      <c r="O153" s="37"/>
      <c r="P153" s="48"/>
      <c r="Q153" s="30" t="str">
        <f t="shared" si="12"/>
        <v>B</v>
      </c>
      <c r="R153" s="31" t="str">
        <f t="shared" si="13"/>
        <v>Check !!</v>
      </c>
      <c r="S153" s="31" t="str">
        <f t="shared" si="14"/>
        <v>IIC</v>
      </c>
      <c r="T153" s="31" t="str">
        <f t="shared" si="15"/>
        <v>Check !!</v>
      </c>
      <c r="U153" s="31" t="str">
        <f t="shared" si="16"/>
        <v>I</v>
      </c>
      <c r="V153" s="32" t="str">
        <f t="shared" si="17"/>
        <v>Check !!</v>
      </c>
    </row>
    <row r="154" spans="2:22" s="33" customFormat="1">
      <c r="B154" s="34" t="s">
        <v>411</v>
      </c>
      <c r="C154" s="35" t="s">
        <v>412</v>
      </c>
      <c r="D154" s="36" t="s">
        <v>329</v>
      </c>
      <c r="E154" s="36"/>
      <c r="F154" s="37"/>
      <c r="G154" s="35">
        <v>420</v>
      </c>
      <c r="H154" s="35"/>
      <c r="I154" s="35"/>
      <c r="J154" s="35"/>
      <c r="K154" s="35">
        <v>688.6</v>
      </c>
      <c r="L154" s="36"/>
      <c r="M154" s="35"/>
      <c r="N154" s="37"/>
      <c r="O154" s="37"/>
      <c r="P154" s="48"/>
      <c r="Q154" s="30" t="str">
        <f t="shared" si="12"/>
        <v>B</v>
      </c>
      <c r="R154" s="31" t="str">
        <f t="shared" si="13"/>
        <v>Check !!</v>
      </c>
      <c r="S154" s="31" t="str">
        <f t="shared" si="14"/>
        <v>IIC</v>
      </c>
      <c r="T154" s="31" t="str">
        <f t="shared" si="15"/>
        <v>Check !!</v>
      </c>
      <c r="U154" s="31" t="str">
        <f t="shared" si="16"/>
        <v>I</v>
      </c>
      <c r="V154" s="32" t="str">
        <f t="shared" si="17"/>
        <v>Check !!</v>
      </c>
    </row>
    <row r="155" spans="2:22" s="33" customFormat="1">
      <c r="B155" s="34" t="s">
        <v>413</v>
      </c>
      <c r="C155" s="35" t="s">
        <v>322</v>
      </c>
      <c r="D155" s="36" t="s">
        <v>193</v>
      </c>
      <c r="E155" s="36" t="s">
        <v>115</v>
      </c>
      <c r="F155" s="37"/>
      <c r="G155" s="35">
        <v>197</v>
      </c>
      <c r="H155" s="35"/>
      <c r="I155" s="35"/>
      <c r="J155" s="35"/>
      <c r="K155" s="35">
        <v>1.9</v>
      </c>
      <c r="L155" s="36"/>
      <c r="M155" s="35"/>
      <c r="N155" s="37"/>
      <c r="O155" s="37"/>
      <c r="P155" s="48"/>
      <c r="Q155" s="30" t="str">
        <f t="shared" si="12"/>
        <v>B</v>
      </c>
      <c r="R155" s="31" t="str">
        <f t="shared" si="13"/>
        <v>Check !!</v>
      </c>
      <c r="S155" s="31" t="str">
        <f t="shared" si="14"/>
        <v>IIC</v>
      </c>
      <c r="T155" s="31" t="str">
        <f t="shared" si="15"/>
        <v>Check !!</v>
      </c>
      <c r="U155" s="31" t="str">
        <f t="shared" si="16"/>
        <v>I</v>
      </c>
      <c r="V155" s="32" t="str">
        <f t="shared" si="17"/>
        <v>Check !!</v>
      </c>
    </row>
    <row r="156" spans="2:22" s="33" customFormat="1">
      <c r="B156" s="34" t="s">
        <v>414</v>
      </c>
      <c r="C156" s="35" t="s">
        <v>415</v>
      </c>
      <c r="D156" s="36" t="s">
        <v>118</v>
      </c>
      <c r="E156" s="36"/>
      <c r="F156" s="37">
        <v>84</v>
      </c>
      <c r="G156" s="35">
        <v>460</v>
      </c>
      <c r="H156" s="35">
        <v>0.8</v>
      </c>
      <c r="I156" s="35">
        <v>3.8</v>
      </c>
      <c r="J156" s="35">
        <v>4.8</v>
      </c>
      <c r="K156" s="35">
        <v>0.4</v>
      </c>
      <c r="L156" s="36"/>
      <c r="M156" s="35"/>
      <c r="N156" s="37"/>
      <c r="O156" s="37"/>
      <c r="P156" s="48"/>
      <c r="Q156" s="30" t="str">
        <f t="shared" si="12"/>
        <v>B</v>
      </c>
      <c r="R156" s="31" t="str">
        <f t="shared" si="13"/>
        <v>Check !!</v>
      </c>
      <c r="S156" s="31" t="str">
        <f t="shared" si="14"/>
        <v>IIC</v>
      </c>
      <c r="T156" s="31" t="str">
        <f t="shared" si="15"/>
        <v>Check !!</v>
      </c>
      <c r="U156" s="31" t="str">
        <f t="shared" si="16"/>
        <v>IIIA</v>
      </c>
      <c r="V156" s="32" t="str">
        <f t="shared" si="17"/>
        <v>Check !!</v>
      </c>
    </row>
    <row r="157" spans="2:22" s="33" customFormat="1">
      <c r="B157" s="34" t="s">
        <v>416</v>
      </c>
      <c r="C157" s="35" t="s">
        <v>417</v>
      </c>
      <c r="D157" s="36" t="s">
        <v>329</v>
      </c>
      <c r="E157" s="36" t="s">
        <v>111</v>
      </c>
      <c r="F157" s="37">
        <v>-54</v>
      </c>
      <c r="G157" s="35">
        <v>220</v>
      </c>
      <c r="H157" s="35">
        <v>1.5</v>
      </c>
      <c r="I157" s="35">
        <v>8.9</v>
      </c>
      <c r="J157" s="35">
        <v>2.4</v>
      </c>
      <c r="K157" s="35">
        <v>550.6</v>
      </c>
      <c r="L157" s="36"/>
      <c r="M157" s="35"/>
      <c r="N157" s="37"/>
      <c r="O157" s="37"/>
      <c r="P157" s="48"/>
      <c r="Q157" s="30" t="str">
        <f t="shared" si="12"/>
        <v>B</v>
      </c>
      <c r="R157" s="31" t="str">
        <f t="shared" si="13"/>
        <v>Check !!</v>
      </c>
      <c r="S157" s="31" t="str">
        <f t="shared" si="14"/>
        <v>IIC</v>
      </c>
      <c r="T157" s="31" t="str">
        <f t="shared" si="15"/>
        <v>Check !!</v>
      </c>
      <c r="U157" s="31" t="str">
        <f t="shared" si="16"/>
        <v>I</v>
      </c>
      <c r="V157" s="32" t="str">
        <f t="shared" si="17"/>
        <v>Check !!</v>
      </c>
    </row>
    <row r="158" spans="2:22" s="33" customFormat="1">
      <c r="B158" s="34" t="s">
        <v>418</v>
      </c>
      <c r="C158" s="35" t="s">
        <v>419</v>
      </c>
      <c r="D158" s="36" t="s">
        <v>118</v>
      </c>
      <c r="E158" s="36" t="s">
        <v>111</v>
      </c>
      <c r="F158" s="37"/>
      <c r="G158" s="35">
        <v>460</v>
      </c>
      <c r="H158" s="35">
        <v>1.8</v>
      </c>
      <c r="I158" s="35">
        <v>8</v>
      </c>
      <c r="J158" s="35">
        <v>3.5</v>
      </c>
      <c r="K158" s="35">
        <v>60.4</v>
      </c>
      <c r="L158" s="36"/>
      <c r="M158" s="35"/>
      <c r="N158" s="37"/>
      <c r="O158" s="37"/>
      <c r="P158" s="48"/>
      <c r="Q158" s="30" t="str">
        <f t="shared" si="12"/>
        <v>B</v>
      </c>
      <c r="R158" s="31" t="str">
        <f t="shared" si="13"/>
        <v>Check !!</v>
      </c>
      <c r="S158" s="31" t="str">
        <f t="shared" si="14"/>
        <v>IIC</v>
      </c>
      <c r="T158" s="31" t="str">
        <f t="shared" si="15"/>
        <v>Check !!</v>
      </c>
      <c r="U158" s="31" t="str">
        <f t="shared" si="16"/>
        <v>I</v>
      </c>
      <c r="V158" s="32" t="str">
        <f t="shared" si="17"/>
        <v>Check !!</v>
      </c>
    </row>
    <row r="159" spans="2:22" s="33" customFormat="1">
      <c r="B159" s="34" t="s">
        <v>420</v>
      </c>
      <c r="C159" s="35" t="s">
        <v>421</v>
      </c>
      <c r="D159" s="36" t="s">
        <v>329</v>
      </c>
      <c r="E159" s="36" t="s">
        <v>111</v>
      </c>
      <c r="F159" s="37">
        <v>-28</v>
      </c>
      <c r="G159" s="35">
        <v>443</v>
      </c>
      <c r="H159" s="35">
        <v>1.4</v>
      </c>
      <c r="I159" s="35">
        <v>7.9</v>
      </c>
      <c r="J159" s="35">
        <v>3.5</v>
      </c>
      <c r="K159" s="35">
        <v>148.69999999999999</v>
      </c>
      <c r="L159" s="36" t="s">
        <v>51</v>
      </c>
      <c r="M159" s="35"/>
      <c r="N159" s="37"/>
      <c r="O159" s="37">
        <v>0.94</v>
      </c>
      <c r="P159" s="48"/>
      <c r="Q159" s="30" t="str">
        <f t="shared" si="12"/>
        <v>B</v>
      </c>
      <c r="R159" s="31" t="str">
        <f t="shared" si="13"/>
        <v>Check !!</v>
      </c>
      <c r="S159" s="31" t="str">
        <f t="shared" si="14"/>
        <v>IIC</v>
      </c>
      <c r="T159" s="31" t="str">
        <f t="shared" si="15"/>
        <v>Check !!</v>
      </c>
      <c r="U159" s="31" t="str">
        <f t="shared" si="16"/>
        <v>I</v>
      </c>
      <c r="V159" s="32" t="str">
        <f t="shared" si="17"/>
        <v>Check !!</v>
      </c>
    </row>
    <row r="160" spans="2:22" s="33" customFormat="1">
      <c r="B160" s="38" t="s">
        <v>422</v>
      </c>
      <c r="C160" s="42" t="s">
        <v>423</v>
      </c>
      <c r="D160" s="40" t="s">
        <v>193</v>
      </c>
      <c r="E160" s="40" t="s">
        <v>111</v>
      </c>
      <c r="F160" s="41"/>
      <c r="G160" s="42"/>
      <c r="H160" s="42"/>
      <c r="I160" s="42"/>
      <c r="J160" s="42"/>
      <c r="K160" s="42"/>
      <c r="L160" s="40"/>
      <c r="M160" s="42"/>
      <c r="N160" s="41"/>
      <c r="O160" s="49"/>
      <c r="Q160" s="30" t="str">
        <f t="shared" si="12"/>
        <v>B</v>
      </c>
      <c r="R160" s="31" t="str">
        <f t="shared" si="13"/>
        <v>Check !!</v>
      </c>
      <c r="S160" s="31" t="str">
        <f t="shared" si="14"/>
        <v>IIC</v>
      </c>
      <c r="T160" s="31" t="str">
        <f t="shared" si="15"/>
        <v>Check !!</v>
      </c>
      <c r="U160" s="31" t="str">
        <f t="shared" si="16"/>
        <v>I</v>
      </c>
      <c r="V160" s="32" t="str">
        <f t="shared" si="17"/>
        <v>Check !!</v>
      </c>
    </row>
    <row r="161" spans="2:22" s="33" customFormat="1">
      <c r="B161" s="24" t="s">
        <v>424</v>
      </c>
      <c r="C161" s="25" t="s">
        <v>425</v>
      </c>
      <c r="D161" s="26" t="s">
        <v>118</v>
      </c>
      <c r="E161" s="26" t="s">
        <v>132</v>
      </c>
      <c r="F161" s="27">
        <v>-26</v>
      </c>
      <c r="G161" s="25">
        <v>402</v>
      </c>
      <c r="H161" s="25">
        <v>2.2999999999999998</v>
      </c>
      <c r="I161" s="25">
        <v>10.4</v>
      </c>
      <c r="J161" s="25">
        <v>2</v>
      </c>
      <c r="K161" s="25"/>
      <c r="L161" s="26"/>
      <c r="M161" s="25">
        <v>2</v>
      </c>
      <c r="N161" s="27"/>
      <c r="O161" s="27"/>
      <c r="P161" s="48"/>
      <c r="Q161" s="30" t="str">
        <f t="shared" si="12"/>
        <v>B</v>
      </c>
      <c r="R161" s="31" t="str">
        <f t="shared" si="13"/>
        <v>Check !!</v>
      </c>
      <c r="S161" s="31" t="str">
        <f t="shared" si="14"/>
        <v>IIC</v>
      </c>
      <c r="T161" s="31" t="str">
        <f t="shared" si="15"/>
        <v>Check !!</v>
      </c>
      <c r="U161" s="31" t="str">
        <f t="shared" si="16"/>
        <v>I</v>
      </c>
      <c r="V161" s="32" t="str">
        <f t="shared" si="17"/>
        <v>Check !!</v>
      </c>
    </row>
    <row r="162" spans="2:22" s="33" customFormat="1">
      <c r="B162" s="34" t="s">
        <v>426</v>
      </c>
      <c r="C162" s="35" t="s">
        <v>361</v>
      </c>
      <c r="D162" s="36" t="s">
        <v>118</v>
      </c>
      <c r="E162" s="36" t="s">
        <v>115</v>
      </c>
      <c r="F162" s="37">
        <v>72</v>
      </c>
      <c r="G162" s="35">
        <v>210</v>
      </c>
      <c r="H162" s="35">
        <v>0.7</v>
      </c>
      <c r="I162" s="35">
        <v>5</v>
      </c>
      <c r="J162" s="35"/>
      <c r="K162" s="35"/>
      <c r="L162" s="36" t="s">
        <v>51</v>
      </c>
      <c r="M162" s="35"/>
      <c r="N162" s="37"/>
      <c r="O162" s="37"/>
      <c r="P162" s="48"/>
      <c r="Q162" s="30" t="str">
        <f t="shared" si="12"/>
        <v>B</v>
      </c>
      <c r="R162" s="31" t="str">
        <f t="shared" si="13"/>
        <v>Check !!</v>
      </c>
      <c r="S162" s="31" t="str">
        <f t="shared" si="14"/>
        <v>IIC</v>
      </c>
      <c r="T162" s="31" t="str">
        <f t="shared" si="15"/>
        <v>Check !!</v>
      </c>
      <c r="U162" s="31" t="str">
        <f t="shared" si="16"/>
        <v>IIIA</v>
      </c>
      <c r="V162" s="32" t="str">
        <f t="shared" si="17"/>
        <v>Check !!</v>
      </c>
    </row>
    <row r="163" spans="2:22" s="33" customFormat="1">
      <c r="B163" s="34" t="s">
        <v>427</v>
      </c>
      <c r="C163" s="35" t="s">
        <v>428</v>
      </c>
      <c r="D163" s="36" t="s">
        <v>118</v>
      </c>
      <c r="E163" s="36" t="s">
        <v>111</v>
      </c>
      <c r="F163" s="37"/>
      <c r="G163" s="35">
        <v>405</v>
      </c>
      <c r="H163" s="35"/>
      <c r="I163" s="35"/>
      <c r="J163" s="35"/>
      <c r="K163" s="35"/>
      <c r="L163" s="36"/>
      <c r="M163" s="35"/>
      <c r="N163" s="37"/>
      <c r="O163" s="37"/>
      <c r="P163" s="29"/>
      <c r="Q163" s="30" t="str">
        <f t="shared" si="12"/>
        <v>B</v>
      </c>
      <c r="R163" s="31" t="str">
        <f t="shared" si="13"/>
        <v>Check !!</v>
      </c>
      <c r="S163" s="31" t="str">
        <f t="shared" si="14"/>
        <v>IIC</v>
      </c>
      <c r="T163" s="31" t="str">
        <f t="shared" si="15"/>
        <v>Check !!</v>
      </c>
      <c r="U163" s="31" t="str">
        <f t="shared" si="16"/>
        <v>I</v>
      </c>
      <c r="V163" s="32" t="str">
        <f t="shared" si="17"/>
        <v>Check !!</v>
      </c>
    </row>
    <row r="164" spans="2:22" s="33" customFormat="1">
      <c r="B164" s="34" t="s">
        <v>429</v>
      </c>
      <c r="C164" s="35" t="s">
        <v>430</v>
      </c>
      <c r="D164" s="36" t="s">
        <v>159</v>
      </c>
      <c r="E164" s="36" t="s">
        <v>111</v>
      </c>
      <c r="F164" s="37">
        <v>31</v>
      </c>
      <c r="G164" s="35">
        <v>344</v>
      </c>
      <c r="H164" s="35">
        <v>1.4</v>
      </c>
      <c r="I164" s="35">
        <v>7.2</v>
      </c>
      <c r="J164" s="35">
        <v>3.4</v>
      </c>
      <c r="K164" s="35">
        <v>47.6</v>
      </c>
      <c r="L164" s="36"/>
      <c r="M164" s="35"/>
      <c r="N164" s="37"/>
      <c r="O164" s="37"/>
      <c r="P164" s="48"/>
      <c r="Q164" s="30" t="str">
        <f t="shared" si="12"/>
        <v>B</v>
      </c>
      <c r="R164" s="31" t="str">
        <f t="shared" si="13"/>
        <v>Check !!</v>
      </c>
      <c r="S164" s="31" t="str">
        <f t="shared" si="14"/>
        <v>IIC</v>
      </c>
      <c r="T164" s="31" t="str">
        <f t="shared" si="15"/>
        <v>Check !!</v>
      </c>
      <c r="U164" s="31" t="str">
        <f t="shared" si="16"/>
        <v>I</v>
      </c>
      <c r="V164" s="32" t="str">
        <f t="shared" si="17"/>
        <v>Check !!</v>
      </c>
    </row>
    <row r="165" spans="2:22" s="33" customFormat="1">
      <c r="B165" s="34" t="s">
        <v>12</v>
      </c>
      <c r="C165" s="35" t="s">
        <v>431</v>
      </c>
      <c r="D165" s="36" t="s">
        <v>159</v>
      </c>
      <c r="E165" s="36" t="s">
        <v>132</v>
      </c>
      <c r="F165" s="37"/>
      <c r="G165" s="35">
        <v>600</v>
      </c>
      <c r="H165" s="35">
        <v>5</v>
      </c>
      <c r="I165" s="35">
        <v>15</v>
      </c>
      <c r="J165" s="35">
        <v>0.6</v>
      </c>
      <c r="K165" s="35"/>
      <c r="L165" s="36" t="s">
        <v>51</v>
      </c>
      <c r="M165" s="35">
        <v>0.28000000000000003</v>
      </c>
      <c r="N165" s="37">
        <v>1</v>
      </c>
      <c r="O165" s="37">
        <v>1.1200000000000001</v>
      </c>
      <c r="P165" s="48"/>
      <c r="Q165" s="30" t="str">
        <f t="shared" si="12"/>
        <v>D</v>
      </c>
      <c r="R165" s="31" t="str">
        <f t="shared" si="13"/>
        <v/>
      </c>
      <c r="S165" s="31" t="str">
        <f t="shared" si="14"/>
        <v>IIA</v>
      </c>
      <c r="T165" s="31" t="str">
        <f t="shared" si="15"/>
        <v/>
      </c>
      <c r="U165" s="31" t="str">
        <f t="shared" si="16"/>
        <v>I</v>
      </c>
      <c r="V165" s="32" t="str">
        <f t="shared" si="17"/>
        <v/>
      </c>
    </row>
    <row r="166" spans="2:22" s="33" customFormat="1">
      <c r="B166" s="34" t="s">
        <v>625</v>
      </c>
      <c r="C166" s="35" t="s">
        <v>432</v>
      </c>
      <c r="D166" s="36" t="s">
        <v>159</v>
      </c>
      <c r="E166" s="36" t="s">
        <v>111</v>
      </c>
      <c r="F166" s="37">
        <v>12</v>
      </c>
      <c r="G166" s="35">
        <v>385</v>
      </c>
      <c r="H166" s="35">
        <v>6</v>
      </c>
      <c r="I166" s="35">
        <v>36</v>
      </c>
      <c r="J166" s="35">
        <v>1.1000000000000001</v>
      </c>
      <c r="K166" s="35">
        <v>126.3</v>
      </c>
      <c r="L166" s="36" t="s">
        <v>51</v>
      </c>
      <c r="M166" s="35">
        <v>0.14000000000000001</v>
      </c>
      <c r="N166" s="37">
        <v>0.82</v>
      </c>
      <c r="O166" s="37">
        <v>0.92</v>
      </c>
      <c r="P166" s="48"/>
      <c r="Q166" s="30" t="str">
        <f t="shared" si="12"/>
        <v>D</v>
      </c>
      <c r="R166" s="31" t="str">
        <f t="shared" si="13"/>
        <v/>
      </c>
      <c r="S166" s="31" t="str">
        <f t="shared" si="14"/>
        <v>IIA</v>
      </c>
      <c r="T166" s="31" t="str">
        <f t="shared" si="15"/>
        <v/>
      </c>
      <c r="U166" s="31" t="str">
        <f t="shared" si="16"/>
        <v>I</v>
      </c>
      <c r="V166" s="32" t="str">
        <f t="shared" si="17"/>
        <v/>
      </c>
    </row>
    <row r="167" spans="2:22" s="33" customFormat="1">
      <c r="B167" s="34" t="s">
        <v>433</v>
      </c>
      <c r="C167" s="35" t="s">
        <v>434</v>
      </c>
      <c r="D167" s="36" t="s">
        <v>118</v>
      </c>
      <c r="E167" s="36" t="s">
        <v>132</v>
      </c>
      <c r="F167" s="37">
        <v>-10</v>
      </c>
      <c r="G167" s="35">
        <v>454</v>
      </c>
      <c r="H167" s="35">
        <v>3.1</v>
      </c>
      <c r="I167" s="35">
        <v>16</v>
      </c>
      <c r="J167" s="35">
        <v>2.6</v>
      </c>
      <c r="K167" s="35"/>
      <c r="L167" s="36" t="s">
        <v>51</v>
      </c>
      <c r="M167" s="35"/>
      <c r="N167" s="37">
        <v>1.08</v>
      </c>
      <c r="O167" s="37">
        <v>0.99</v>
      </c>
      <c r="P167" s="48"/>
      <c r="Q167" s="30" t="str">
        <f t="shared" si="12"/>
        <v>D</v>
      </c>
      <c r="R167" s="31" t="str">
        <f t="shared" si="13"/>
        <v/>
      </c>
      <c r="S167" s="31" t="str">
        <f t="shared" si="14"/>
        <v>IIA</v>
      </c>
      <c r="T167" s="31" t="str">
        <f t="shared" si="15"/>
        <v/>
      </c>
      <c r="U167" s="31" t="str">
        <f t="shared" si="16"/>
        <v>I</v>
      </c>
      <c r="V167" s="32" t="str">
        <f t="shared" si="17"/>
        <v/>
      </c>
    </row>
    <row r="168" spans="2:22" s="33" customFormat="1">
      <c r="B168" s="34" t="s">
        <v>435</v>
      </c>
      <c r="C168" s="35" t="s">
        <v>436</v>
      </c>
      <c r="D168" s="36" t="s">
        <v>118</v>
      </c>
      <c r="E168" s="36" t="s">
        <v>132</v>
      </c>
      <c r="F168" s="37">
        <v>-3</v>
      </c>
      <c r="G168" s="35">
        <v>468</v>
      </c>
      <c r="H168" s="35">
        <v>2.8</v>
      </c>
      <c r="I168" s="35">
        <v>25</v>
      </c>
      <c r="J168" s="35">
        <v>3</v>
      </c>
      <c r="K168" s="35"/>
      <c r="L168" s="36" t="s">
        <v>136</v>
      </c>
      <c r="M168" s="35"/>
      <c r="N168" s="37">
        <v>0.98</v>
      </c>
      <c r="O168" s="37">
        <v>0.85</v>
      </c>
      <c r="P168" s="48"/>
      <c r="Q168" s="30" t="str">
        <f t="shared" si="12"/>
        <v>D</v>
      </c>
      <c r="R168" s="31" t="str">
        <f t="shared" si="13"/>
        <v/>
      </c>
      <c r="S168" s="31" t="str">
        <f t="shared" si="14"/>
        <v>IIB</v>
      </c>
      <c r="T168" s="31" t="str">
        <f t="shared" si="15"/>
        <v/>
      </c>
      <c r="U168" s="31" t="str">
        <f t="shared" si="16"/>
        <v>I</v>
      </c>
      <c r="V168" s="32" t="str">
        <f t="shared" si="17"/>
        <v/>
      </c>
    </row>
    <row r="169" spans="2:22" s="33" customFormat="1">
      <c r="B169" s="34" t="s">
        <v>437</v>
      </c>
      <c r="C169" s="35" t="s">
        <v>432</v>
      </c>
      <c r="D169" s="36" t="s">
        <v>159</v>
      </c>
      <c r="E169" s="36" t="s">
        <v>111</v>
      </c>
      <c r="F169" s="37"/>
      <c r="G169" s="35">
        <v>385</v>
      </c>
      <c r="H169" s="35">
        <v>6</v>
      </c>
      <c r="I169" s="35">
        <v>36</v>
      </c>
      <c r="J169" s="35">
        <v>1.1000000000000001</v>
      </c>
      <c r="K169" s="35">
        <v>126.3</v>
      </c>
      <c r="L169" s="36" t="s">
        <v>51</v>
      </c>
      <c r="M169" s="35"/>
      <c r="N169" s="37"/>
      <c r="O169" s="37">
        <v>0.91</v>
      </c>
      <c r="P169" s="48"/>
      <c r="Q169" s="30" t="str">
        <f t="shared" si="12"/>
        <v>B</v>
      </c>
      <c r="R169" s="31" t="str">
        <f t="shared" si="13"/>
        <v>Check !!</v>
      </c>
      <c r="S169" s="31" t="str">
        <f t="shared" si="14"/>
        <v>IIC</v>
      </c>
      <c r="T169" s="31" t="str">
        <f t="shared" si="15"/>
        <v>Check !!</v>
      </c>
      <c r="U169" s="31" t="str">
        <f t="shared" si="16"/>
        <v>I</v>
      </c>
      <c r="V169" s="32" t="str">
        <f t="shared" si="17"/>
        <v>Check !!</v>
      </c>
    </row>
    <row r="170" spans="2:22" s="33" customFormat="1">
      <c r="B170" s="38" t="s">
        <v>438</v>
      </c>
      <c r="C170" s="42" t="s">
        <v>439</v>
      </c>
      <c r="D170" s="40" t="s">
        <v>118</v>
      </c>
      <c r="E170" s="40" t="s">
        <v>115</v>
      </c>
      <c r="F170" s="41">
        <v>41</v>
      </c>
      <c r="G170" s="42"/>
      <c r="H170" s="42">
        <v>1</v>
      </c>
      <c r="I170" s="42">
        <v>5.5</v>
      </c>
      <c r="J170" s="42">
        <v>3.5</v>
      </c>
      <c r="K170" s="42">
        <v>5.3</v>
      </c>
      <c r="L170" s="40" t="s">
        <v>51</v>
      </c>
      <c r="M170" s="42"/>
      <c r="N170" s="41"/>
      <c r="O170" s="41">
        <v>1.01</v>
      </c>
      <c r="Q170" s="30" t="str">
        <f t="shared" si="12"/>
        <v>B</v>
      </c>
      <c r="R170" s="31" t="str">
        <f t="shared" si="13"/>
        <v>Check !!</v>
      </c>
      <c r="S170" s="31" t="str">
        <f t="shared" si="14"/>
        <v>IIC</v>
      </c>
      <c r="T170" s="31" t="str">
        <f t="shared" si="15"/>
        <v>Check !!</v>
      </c>
      <c r="U170" s="31" t="str">
        <f t="shared" si="16"/>
        <v>II</v>
      </c>
      <c r="V170" s="32" t="str">
        <f t="shared" si="17"/>
        <v>Check !!</v>
      </c>
    </row>
    <row r="171" spans="2:22" s="33" customFormat="1">
      <c r="B171" s="24" t="s">
        <v>440</v>
      </c>
      <c r="C171" s="25" t="s">
        <v>441</v>
      </c>
      <c r="D171" s="26" t="s">
        <v>118</v>
      </c>
      <c r="E171" s="26" t="s">
        <v>132</v>
      </c>
      <c r="F171" s="27">
        <v>-46</v>
      </c>
      <c r="G171" s="25">
        <v>632</v>
      </c>
      <c r="H171" s="25">
        <v>8.1</v>
      </c>
      <c r="I171" s="25">
        <v>17.399999999999999</v>
      </c>
      <c r="J171" s="25">
        <v>1.7</v>
      </c>
      <c r="K171" s="25"/>
      <c r="L171" s="26" t="s">
        <v>51</v>
      </c>
      <c r="M171" s="25"/>
      <c r="N171" s="27"/>
      <c r="O171" s="27">
        <v>1</v>
      </c>
      <c r="P171" s="48"/>
      <c r="Q171" s="30" t="str">
        <f t="shared" si="12"/>
        <v>B</v>
      </c>
      <c r="R171" s="31" t="str">
        <f t="shared" si="13"/>
        <v>Check !!</v>
      </c>
      <c r="S171" s="31" t="str">
        <f t="shared" si="14"/>
        <v>IIC</v>
      </c>
      <c r="T171" s="31" t="str">
        <f t="shared" si="15"/>
        <v>Check !!</v>
      </c>
      <c r="U171" s="31" t="str">
        <f t="shared" si="16"/>
        <v>I</v>
      </c>
      <c r="V171" s="32" t="str">
        <f t="shared" si="17"/>
        <v>Check !!</v>
      </c>
    </row>
    <row r="172" spans="2:22" s="33" customFormat="1">
      <c r="B172" s="34" t="s">
        <v>442</v>
      </c>
      <c r="C172" s="35" t="s">
        <v>443</v>
      </c>
      <c r="D172" s="36" t="s">
        <v>146</v>
      </c>
      <c r="E172" s="36" t="s">
        <v>132</v>
      </c>
      <c r="F172" s="37">
        <v>-41</v>
      </c>
      <c r="G172" s="35">
        <v>350</v>
      </c>
      <c r="H172" s="35">
        <v>3.4</v>
      </c>
      <c r="I172" s="35">
        <v>27</v>
      </c>
      <c r="J172" s="35">
        <v>1.6</v>
      </c>
      <c r="K172" s="35"/>
      <c r="L172" s="36" t="s">
        <v>136</v>
      </c>
      <c r="M172" s="35"/>
      <c r="N172" s="37">
        <v>0.85</v>
      </c>
      <c r="O172" s="37">
        <v>0.84</v>
      </c>
      <c r="P172" s="48"/>
      <c r="Q172" s="30" t="str">
        <f t="shared" si="12"/>
        <v>D</v>
      </c>
      <c r="R172" s="31" t="str">
        <f t="shared" si="13"/>
        <v>Check !!</v>
      </c>
      <c r="S172" s="31" t="str">
        <f t="shared" si="14"/>
        <v>IIB</v>
      </c>
      <c r="T172" s="31" t="str">
        <f t="shared" si="15"/>
        <v/>
      </c>
      <c r="U172" s="31" t="str">
        <f t="shared" si="16"/>
        <v>I</v>
      </c>
      <c r="V172" s="32" t="str">
        <f t="shared" si="17"/>
        <v/>
      </c>
    </row>
    <row r="173" spans="2:22" s="33" customFormat="1">
      <c r="B173" s="34" t="s">
        <v>444</v>
      </c>
      <c r="C173" s="35" t="s">
        <v>445</v>
      </c>
      <c r="D173" s="36" t="s">
        <v>159</v>
      </c>
      <c r="E173" s="36" t="s">
        <v>111</v>
      </c>
      <c r="F173" s="37">
        <v>-6</v>
      </c>
      <c r="G173" s="35">
        <v>404</v>
      </c>
      <c r="H173" s="35">
        <v>1.4</v>
      </c>
      <c r="I173" s="35">
        <v>11.4</v>
      </c>
      <c r="J173" s="35">
        <v>2.5</v>
      </c>
      <c r="K173" s="35">
        <v>92.4</v>
      </c>
      <c r="L173" s="36" t="s">
        <v>136</v>
      </c>
      <c r="M173" s="35">
        <v>0.53</v>
      </c>
      <c r="N173" s="37">
        <v>0.92</v>
      </c>
      <c r="O173" s="37">
        <v>0.84</v>
      </c>
      <c r="Q173" s="30" t="str">
        <f t="shared" si="12"/>
        <v>D</v>
      </c>
      <c r="R173" s="31" t="str">
        <f t="shared" si="13"/>
        <v/>
      </c>
      <c r="S173" s="31" t="str">
        <f t="shared" si="14"/>
        <v>IIB</v>
      </c>
      <c r="T173" s="31" t="str">
        <f t="shared" si="15"/>
        <v/>
      </c>
      <c r="U173" s="31" t="str">
        <f t="shared" si="16"/>
        <v>I</v>
      </c>
      <c r="V173" s="32" t="str">
        <f t="shared" si="17"/>
        <v/>
      </c>
    </row>
    <row r="174" spans="2:22" s="33" customFormat="1">
      <c r="B174" s="34" t="s">
        <v>446</v>
      </c>
      <c r="C174" s="35" t="s">
        <v>447</v>
      </c>
      <c r="D174" s="36" t="s">
        <v>146</v>
      </c>
      <c r="E174" s="36" t="s">
        <v>111</v>
      </c>
      <c r="F174" s="37">
        <v>1</v>
      </c>
      <c r="G174" s="35">
        <v>238</v>
      </c>
      <c r="H174" s="35"/>
      <c r="I174" s="35"/>
      <c r="J174" s="35">
        <v>3.1</v>
      </c>
      <c r="K174" s="35"/>
      <c r="L174" s="36"/>
      <c r="M174" s="35"/>
      <c r="N174" s="37"/>
      <c r="O174" s="37"/>
      <c r="P174" s="48"/>
      <c r="Q174" s="30" t="str">
        <f t="shared" si="12"/>
        <v>B</v>
      </c>
      <c r="R174" s="31" t="str">
        <f t="shared" si="13"/>
        <v>Check !!</v>
      </c>
      <c r="S174" s="31" t="str">
        <f t="shared" si="14"/>
        <v>IIC</v>
      </c>
      <c r="T174" s="31" t="str">
        <f t="shared" si="15"/>
        <v>Check !!</v>
      </c>
      <c r="U174" s="31" t="str">
        <f t="shared" si="16"/>
        <v>I</v>
      </c>
      <c r="V174" s="32" t="str">
        <f t="shared" si="17"/>
        <v>Check !!</v>
      </c>
    </row>
    <row r="175" spans="2:22" s="33" customFormat="1">
      <c r="B175" s="34" t="s">
        <v>448</v>
      </c>
      <c r="C175" s="35" t="s">
        <v>449</v>
      </c>
      <c r="D175" s="36" t="s">
        <v>118</v>
      </c>
      <c r="E175" s="36" t="s">
        <v>132</v>
      </c>
      <c r="F175" s="37">
        <v>-19</v>
      </c>
      <c r="G175" s="35">
        <v>449</v>
      </c>
      <c r="H175" s="35">
        <v>4.5</v>
      </c>
      <c r="I175" s="35">
        <v>23</v>
      </c>
      <c r="J175" s="35">
        <v>2.1</v>
      </c>
      <c r="K175" s="35"/>
      <c r="L175" s="36" t="s">
        <v>51</v>
      </c>
      <c r="M175" s="35"/>
      <c r="N175" s="37"/>
      <c r="O175" s="37">
        <v>0.94</v>
      </c>
      <c r="P175" s="48"/>
      <c r="Q175" s="30" t="str">
        <f t="shared" si="12"/>
        <v>B</v>
      </c>
      <c r="R175" s="31" t="str">
        <f t="shared" si="13"/>
        <v>Check !!</v>
      </c>
      <c r="S175" s="31" t="str">
        <f t="shared" si="14"/>
        <v>IIC</v>
      </c>
      <c r="T175" s="31" t="str">
        <f t="shared" si="15"/>
        <v>Check !!</v>
      </c>
      <c r="U175" s="31" t="str">
        <f t="shared" si="16"/>
        <v>I</v>
      </c>
      <c r="V175" s="32" t="str">
        <f t="shared" si="17"/>
        <v>Check !!</v>
      </c>
    </row>
    <row r="176" spans="2:22" s="33" customFormat="1">
      <c r="B176" s="34" t="s">
        <v>450</v>
      </c>
      <c r="C176" s="35" t="s">
        <v>283</v>
      </c>
      <c r="D176" s="36" t="s">
        <v>159</v>
      </c>
      <c r="E176" s="36" t="s">
        <v>111</v>
      </c>
      <c r="F176" s="37"/>
      <c r="G176" s="35">
        <v>280</v>
      </c>
      <c r="H176" s="35"/>
      <c r="I176" s="35"/>
      <c r="J176" s="35"/>
      <c r="K176" s="35"/>
      <c r="L176" s="36"/>
      <c r="M176" s="35"/>
      <c r="N176" s="37"/>
      <c r="O176" s="50"/>
      <c r="P176" s="48"/>
      <c r="Q176" s="30" t="str">
        <f t="shared" si="12"/>
        <v>B</v>
      </c>
      <c r="R176" s="31" t="str">
        <f t="shared" si="13"/>
        <v>Check !!</v>
      </c>
      <c r="S176" s="31" t="str">
        <f t="shared" si="14"/>
        <v>IIC</v>
      </c>
      <c r="T176" s="31" t="str">
        <f t="shared" si="15"/>
        <v>Check !!</v>
      </c>
      <c r="U176" s="31" t="str">
        <f t="shared" si="16"/>
        <v>I</v>
      </c>
      <c r="V176" s="32" t="str">
        <f t="shared" si="17"/>
        <v>Check !!</v>
      </c>
    </row>
    <row r="177" spans="2:22" s="33" customFormat="1">
      <c r="B177" s="34" t="s">
        <v>451</v>
      </c>
      <c r="C177" s="35" t="s">
        <v>452</v>
      </c>
      <c r="D177" s="36" t="s">
        <v>141</v>
      </c>
      <c r="E177" s="36" t="s">
        <v>111</v>
      </c>
      <c r="F177" s="37">
        <v>13</v>
      </c>
      <c r="G177" s="35">
        <v>440</v>
      </c>
      <c r="H177" s="35">
        <v>1.2</v>
      </c>
      <c r="I177" s="35">
        <v>8</v>
      </c>
      <c r="J177" s="35">
        <v>3.5</v>
      </c>
      <c r="K177" s="35">
        <v>11</v>
      </c>
      <c r="L177" s="36"/>
      <c r="M177" s="35"/>
      <c r="N177" s="37"/>
      <c r="O177" s="51"/>
      <c r="Q177" s="30" t="str">
        <f t="shared" si="12"/>
        <v>B</v>
      </c>
      <c r="R177" s="31" t="str">
        <f t="shared" si="13"/>
        <v>Check !!</v>
      </c>
      <c r="S177" s="31" t="str">
        <f t="shared" si="14"/>
        <v>IIC</v>
      </c>
      <c r="T177" s="31" t="str">
        <f t="shared" si="15"/>
        <v>Check !!</v>
      </c>
      <c r="U177" s="31" t="str">
        <f t="shared" si="16"/>
        <v>I</v>
      </c>
      <c r="V177" s="32" t="str">
        <f t="shared" si="17"/>
        <v>Check !!</v>
      </c>
    </row>
    <row r="178" spans="2:22" s="33" customFormat="1">
      <c r="B178" s="34" t="s">
        <v>453</v>
      </c>
      <c r="C178" s="35" t="s">
        <v>454</v>
      </c>
      <c r="D178" s="36" t="s">
        <v>118</v>
      </c>
      <c r="E178" s="36" t="s">
        <v>132</v>
      </c>
      <c r="F178" s="37">
        <v>-15</v>
      </c>
      <c r="G178" s="35">
        <v>534</v>
      </c>
      <c r="H178" s="35">
        <v>5.3</v>
      </c>
      <c r="I178" s="35">
        <v>26</v>
      </c>
      <c r="J178" s="35">
        <v>2</v>
      </c>
      <c r="K178" s="35"/>
      <c r="L178" s="36" t="s">
        <v>51</v>
      </c>
      <c r="M178" s="35"/>
      <c r="N178" s="37"/>
      <c r="O178" s="37">
        <v>1.21</v>
      </c>
      <c r="P178" s="48"/>
      <c r="Q178" s="30" t="str">
        <f t="shared" si="12"/>
        <v>B</v>
      </c>
      <c r="R178" s="31" t="str">
        <f t="shared" si="13"/>
        <v>Check !!</v>
      </c>
      <c r="S178" s="31" t="str">
        <f t="shared" si="14"/>
        <v>IIC</v>
      </c>
      <c r="T178" s="31" t="str">
        <f t="shared" si="15"/>
        <v>Check !!</v>
      </c>
      <c r="U178" s="31" t="str">
        <f t="shared" si="16"/>
        <v>I</v>
      </c>
      <c r="V178" s="32" t="str">
        <f t="shared" si="17"/>
        <v>Check !!</v>
      </c>
    </row>
    <row r="179" spans="2:22" s="33" customFormat="1">
      <c r="B179" s="34" t="s">
        <v>455</v>
      </c>
      <c r="C179" s="35" t="s">
        <v>456</v>
      </c>
      <c r="D179" s="36" t="s">
        <v>193</v>
      </c>
      <c r="E179" s="36" t="s">
        <v>132</v>
      </c>
      <c r="F179" s="37">
        <v>-18</v>
      </c>
      <c r="G179" s="35"/>
      <c r="H179" s="35">
        <v>3.9</v>
      </c>
      <c r="I179" s="35">
        <v>21.8</v>
      </c>
      <c r="J179" s="35">
        <v>1.7</v>
      </c>
      <c r="K179" s="35"/>
      <c r="L179" s="36"/>
      <c r="M179" s="35"/>
      <c r="N179" s="37"/>
      <c r="O179" s="37"/>
      <c r="P179" s="48"/>
      <c r="Q179" s="30" t="str">
        <f t="shared" si="12"/>
        <v>B</v>
      </c>
      <c r="R179" s="31" t="str">
        <f t="shared" si="13"/>
        <v>Check !!</v>
      </c>
      <c r="S179" s="31" t="str">
        <f t="shared" si="14"/>
        <v>IIC</v>
      </c>
      <c r="T179" s="31" t="str">
        <f t="shared" si="15"/>
        <v>Check !!</v>
      </c>
      <c r="U179" s="31" t="str">
        <f t="shared" si="16"/>
        <v>I</v>
      </c>
      <c r="V179" s="32" t="str">
        <f t="shared" si="17"/>
        <v>Check !!</v>
      </c>
    </row>
    <row r="180" spans="2:22" s="33" customFormat="1">
      <c r="B180" s="38" t="s">
        <v>457</v>
      </c>
      <c r="C180" s="42" t="s">
        <v>458</v>
      </c>
      <c r="D180" s="40" t="s">
        <v>118</v>
      </c>
      <c r="E180" s="40" t="s">
        <v>111</v>
      </c>
      <c r="F180" s="41">
        <v>10</v>
      </c>
      <c r="G180" s="42">
        <v>422</v>
      </c>
      <c r="H180" s="42">
        <v>1.7</v>
      </c>
      <c r="I180" s="42">
        <v>8.1999999999999993</v>
      </c>
      <c r="J180" s="42">
        <v>3.6</v>
      </c>
      <c r="K180" s="42">
        <v>37.200000000000003</v>
      </c>
      <c r="L180" s="40" t="s">
        <v>51</v>
      </c>
      <c r="M180" s="42"/>
      <c r="N180" s="41"/>
      <c r="O180" s="41">
        <v>0.95</v>
      </c>
      <c r="P180" s="48"/>
      <c r="Q180" s="30" t="str">
        <f t="shared" si="12"/>
        <v>B</v>
      </c>
      <c r="R180" s="31" t="str">
        <f t="shared" si="13"/>
        <v>Check !!</v>
      </c>
      <c r="S180" s="31" t="str">
        <f t="shared" si="14"/>
        <v>IIC</v>
      </c>
      <c r="T180" s="31" t="str">
        <f t="shared" si="15"/>
        <v>Check !!</v>
      </c>
      <c r="U180" s="31" t="str">
        <f t="shared" si="16"/>
        <v>I</v>
      </c>
      <c r="V180" s="32" t="str">
        <f t="shared" si="17"/>
        <v>Check !!</v>
      </c>
    </row>
    <row r="181" spans="2:22" s="33" customFormat="1">
      <c r="B181" s="24" t="s">
        <v>459</v>
      </c>
      <c r="C181" s="25" t="s">
        <v>460</v>
      </c>
      <c r="D181" s="26" t="s">
        <v>118</v>
      </c>
      <c r="E181" s="26" t="s">
        <v>115</v>
      </c>
      <c r="F181" s="27">
        <v>49</v>
      </c>
      <c r="G181" s="25">
        <v>393</v>
      </c>
      <c r="H181" s="25">
        <v>1.1000000000000001</v>
      </c>
      <c r="I181" s="25">
        <v>7.9</v>
      </c>
      <c r="J181" s="25">
        <v>3.9</v>
      </c>
      <c r="K181" s="25">
        <v>3.8</v>
      </c>
      <c r="L181" s="26"/>
      <c r="M181" s="25"/>
      <c r="N181" s="27"/>
      <c r="O181" s="52"/>
      <c r="Q181" s="30" t="str">
        <f t="shared" si="12"/>
        <v>B</v>
      </c>
      <c r="R181" s="31" t="str">
        <f t="shared" si="13"/>
        <v>Check !!</v>
      </c>
      <c r="S181" s="31" t="str">
        <f t="shared" si="14"/>
        <v>IIC</v>
      </c>
      <c r="T181" s="31" t="str">
        <f t="shared" si="15"/>
        <v>Check !!</v>
      </c>
      <c r="U181" s="31" t="str">
        <f t="shared" si="16"/>
        <v>II</v>
      </c>
      <c r="V181" s="32" t="str">
        <f t="shared" si="17"/>
        <v>Check !!</v>
      </c>
    </row>
    <row r="182" spans="2:22" s="33" customFormat="1">
      <c r="B182" s="34" t="s">
        <v>461</v>
      </c>
      <c r="C182" s="35" t="s">
        <v>462</v>
      </c>
      <c r="D182" s="36" t="s">
        <v>118</v>
      </c>
      <c r="E182" s="36" t="s">
        <v>111</v>
      </c>
      <c r="F182" s="37">
        <v>-80</v>
      </c>
      <c r="G182" s="35">
        <v>435</v>
      </c>
      <c r="H182" s="35">
        <v>1.6</v>
      </c>
      <c r="I182" s="35">
        <v>8.4</v>
      </c>
      <c r="J182" s="35">
        <v>0.2</v>
      </c>
      <c r="K182" s="35">
        <v>250.1</v>
      </c>
      <c r="L182" s="36"/>
      <c r="M182" s="35"/>
      <c r="N182" s="51"/>
      <c r="O182" s="37"/>
      <c r="Q182" s="30" t="str">
        <f t="shared" si="12"/>
        <v>B</v>
      </c>
      <c r="R182" s="31" t="str">
        <f t="shared" si="13"/>
        <v>Check !!</v>
      </c>
      <c r="S182" s="31" t="str">
        <f t="shared" si="14"/>
        <v>IIC</v>
      </c>
      <c r="T182" s="31" t="str">
        <f t="shared" si="15"/>
        <v>Check !!</v>
      </c>
      <c r="U182" s="31" t="str">
        <f t="shared" si="16"/>
        <v>I</v>
      </c>
      <c r="V182" s="32" t="str">
        <f t="shared" si="17"/>
        <v>Check !!</v>
      </c>
    </row>
    <row r="183" spans="2:22" s="33" customFormat="1">
      <c r="B183" s="34" t="s">
        <v>463</v>
      </c>
      <c r="C183" s="35" t="s">
        <v>464</v>
      </c>
      <c r="D183" s="36"/>
      <c r="E183" s="36"/>
      <c r="F183" s="37"/>
      <c r="G183" s="35">
        <v>220</v>
      </c>
      <c r="H183" s="35"/>
      <c r="I183" s="35"/>
      <c r="J183" s="35"/>
      <c r="K183" s="35">
        <v>6.3</v>
      </c>
      <c r="L183" s="36"/>
      <c r="M183" s="35"/>
      <c r="N183" s="37"/>
      <c r="O183" s="37"/>
      <c r="P183" s="29"/>
      <c r="Q183" s="30" t="str">
        <f t="shared" si="12"/>
        <v>B</v>
      </c>
      <c r="R183" s="31" t="str">
        <f t="shared" si="13"/>
        <v>Check !!</v>
      </c>
      <c r="S183" s="31" t="str">
        <f t="shared" si="14"/>
        <v>IIC</v>
      </c>
      <c r="T183" s="31" t="str">
        <f t="shared" si="15"/>
        <v>Check !!</v>
      </c>
      <c r="U183" s="31" t="str">
        <f t="shared" si="16"/>
        <v>I</v>
      </c>
      <c r="V183" s="32" t="str">
        <f t="shared" si="17"/>
        <v>Check !!</v>
      </c>
    </row>
    <row r="184" spans="2:22" s="33" customFormat="1">
      <c r="B184" s="34" t="s">
        <v>465</v>
      </c>
      <c r="C184" s="35" t="s">
        <v>400</v>
      </c>
      <c r="D184" s="36" t="s">
        <v>141</v>
      </c>
      <c r="E184" s="36" t="s">
        <v>111</v>
      </c>
      <c r="F184" s="37">
        <v>460</v>
      </c>
      <c r="G184" s="35">
        <v>2639</v>
      </c>
      <c r="H184" s="35"/>
      <c r="I184" s="35"/>
      <c r="J184" s="35"/>
      <c r="K184" s="35"/>
      <c r="L184" s="36"/>
      <c r="M184" s="35"/>
      <c r="N184" s="37"/>
      <c r="O184" s="37"/>
      <c r="P184" s="48"/>
      <c r="Q184" s="30" t="str">
        <f t="shared" si="12"/>
        <v>B</v>
      </c>
      <c r="R184" s="31" t="str">
        <f t="shared" si="13"/>
        <v>Check !!</v>
      </c>
      <c r="S184" s="31" t="str">
        <f t="shared" si="14"/>
        <v>IIC</v>
      </c>
      <c r="T184" s="31" t="str">
        <f t="shared" si="15"/>
        <v>Check !!</v>
      </c>
      <c r="U184" s="31" t="str">
        <f t="shared" si="16"/>
        <v>IIIB</v>
      </c>
      <c r="V184" s="32" t="str">
        <f t="shared" si="17"/>
        <v>Check !!</v>
      </c>
    </row>
    <row r="185" spans="2:22" s="33" customFormat="1">
      <c r="B185" s="34" t="s">
        <v>466</v>
      </c>
      <c r="C185" s="35" t="s">
        <v>406</v>
      </c>
      <c r="D185" s="36" t="s">
        <v>329</v>
      </c>
      <c r="E185" s="36" t="s">
        <v>111</v>
      </c>
      <c r="F185" s="37" t="s">
        <v>467</v>
      </c>
      <c r="G185" s="35">
        <v>416</v>
      </c>
      <c r="H185" s="35">
        <v>1.2</v>
      </c>
      <c r="I185" s="35">
        <v>10.9</v>
      </c>
      <c r="J185" s="35">
        <v>2.5</v>
      </c>
      <c r="K185" s="35">
        <v>10.1</v>
      </c>
      <c r="L185" s="36" t="s">
        <v>51</v>
      </c>
      <c r="M185" s="35">
        <v>0.98</v>
      </c>
      <c r="N185" s="37"/>
      <c r="O185" s="37"/>
      <c r="P185" s="48"/>
      <c r="Q185" s="30" t="str">
        <f t="shared" si="12"/>
        <v>B</v>
      </c>
      <c r="R185" s="31" t="str">
        <f t="shared" si="13"/>
        <v>Check !!</v>
      </c>
      <c r="S185" s="31" t="str">
        <f t="shared" si="14"/>
        <v>IIC</v>
      </c>
      <c r="T185" s="31" t="str">
        <f t="shared" si="15"/>
        <v>Check !!</v>
      </c>
      <c r="U185" s="31" t="str">
        <f t="shared" si="16"/>
        <v>IIIB</v>
      </c>
      <c r="V185" s="32" t="str">
        <f t="shared" si="17"/>
        <v>Check !!</v>
      </c>
    </row>
    <row r="186" spans="2:22" s="33" customFormat="1">
      <c r="B186" s="34" t="s">
        <v>468</v>
      </c>
      <c r="C186" s="35" t="s">
        <v>469</v>
      </c>
      <c r="D186" s="36" t="s">
        <v>329</v>
      </c>
      <c r="E186" s="36" t="s">
        <v>111</v>
      </c>
      <c r="F186" s="37">
        <v>10</v>
      </c>
      <c r="G186" s="35">
        <v>360</v>
      </c>
      <c r="H186" s="35">
        <v>2.4</v>
      </c>
      <c r="I186" s="35">
        <v>8</v>
      </c>
      <c r="J186" s="35">
        <v>2.6</v>
      </c>
      <c r="K186" s="35">
        <v>42.2</v>
      </c>
      <c r="L186" s="36"/>
      <c r="M186" s="35"/>
      <c r="N186" s="37"/>
      <c r="O186" s="37"/>
      <c r="P186" s="48"/>
      <c r="Q186" s="30" t="str">
        <f t="shared" si="12"/>
        <v>B</v>
      </c>
      <c r="R186" s="31" t="str">
        <f t="shared" si="13"/>
        <v>Check !!</v>
      </c>
      <c r="S186" s="31" t="str">
        <f t="shared" si="14"/>
        <v>IIC</v>
      </c>
      <c r="T186" s="31" t="str">
        <f t="shared" si="15"/>
        <v>Check !!</v>
      </c>
      <c r="U186" s="31" t="str">
        <f t="shared" si="16"/>
        <v>I</v>
      </c>
      <c r="V186" s="32" t="str">
        <f t="shared" si="17"/>
        <v>Check !!</v>
      </c>
    </row>
    <row r="187" spans="2:22" s="33" customFormat="1">
      <c r="B187" s="34" t="s">
        <v>470</v>
      </c>
      <c r="C187" s="35" t="s">
        <v>471</v>
      </c>
      <c r="D187" s="36" t="s">
        <v>118</v>
      </c>
      <c r="E187" s="36"/>
      <c r="F187" s="37">
        <v>74</v>
      </c>
      <c r="G187" s="35"/>
      <c r="H187" s="35">
        <v>1.1000000000000001</v>
      </c>
      <c r="I187" s="35">
        <v>6.6</v>
      </c>
      <c r="J187" s="35">
        <v>4.2</v>
      </c>
      <c r="K187" s="35"/>
      <c r="L187" s="36"/>
      <c r="M187" s="35"/>
      <c r="N187" s="37"/>
      <c r="O187" s="37"/>
      <c r="P187" s="48"/>
      <c r="Q187" s="30" t="str">
        <f t="shared" si="12"/>
        <v>B</v>
      </c>
      <c r="R187" s="31" t="str">
        <f t="shared" si="13"/>
        <v>Check !!</v>
      </c>
      <c r="S187" s="31" t="str">
        <f t="shared" si="14"/>
        <v>IIC</v>
      </c>
      <c r="T187" s="31" t="str">
        <f t="shared" si="15"/>
        <v>Check !!</v>
      </c>
      <c r="U187" s="31" t="str">
        <f t="shared" si="16"/>
        <v>IIIA</v>
      </c>
      <c r="V187" s="32" t="str">
        <f t="shared" si="17"/>
        <v>Check !!</v>
      </c>
    </row>
    <row r="188" spans="2:22" s="33" customFormat="1">
      <c r="B188" s="34" t="s">
        <v>472</v>
      </c>
      <c r="C188" s="35" t="s">
        <v>473</v>
      </c>
      <c r="D188" s="36" t="s">
        <v>193</v>
      </c>
      <c r="E188" s="36" t="s">
        <v>111</v>
      </c>
      <c r="F188" s="37"/>
      <c r="G188" s="35"/>
      <c r="H188" s="35">
        <v>1.7</v>
      </c>
      <c r="I188" s="35"/>
      <c r="J188" s="35">
        <v>1.4</v>
      </c>
      <c r="K188" s="35">
        <v>4306</v>
      </c>
      <c r="L188" s="36"/>
      <c r="M188" s="35">
        <v>0.11</v>
      </c>
      <c r="N188" s="37"/>
      <c r="O188" s="37"/>
      <c r="P188" s="48"/>
      <c r="Q188" s="30" t="str">
        <f t="shared" si="12"/>
        <v>B</v>
      </c>
      <c r="R188" s="31" t="str">
        <f t="shared" si="13"/>
        <v>Check !!</v>
      </c>
      <c r="S188" s="31" t="str">
        <f t="shared" si="14"/>
        <v>IIC</v>
      </c>
      <c r="T188" s="31" t="str">
        <f t="shared" si="15"/>
        <v>Check !!</v>
      </c>
      <c r="U188" s="31" t="str">
        <f t="shared" si="16"/>
        <v>I</v>
      </c>
      <c r="V188" s="32" t="str">
        <f t="shared" si="17"/>
        <v>Check !!</v>
      </c>
    </row>
    <row r="189" spans="2:22" s="33" customFormat="1">
      <c r="B189" s="34" t="s">
        <v>474</v>
      </c>
      <c r="C189" s="53" t="s">
        <v>475</v>
      </c>
      <c r="D189" s="36"/>
      <c r="E189" s="36" t="s">
        <v>111</v>
      </c>
      <c r="F189" s="37"/>
      <c r="G189" s="35"/>
      <c r="H189" s="35"/>
      <c r="I189" s="35"/>
      <c r="J189" s="35"/>
      <c r="K189" s="35"/>
      <c r="L189" s="36" t="s">
        <v>136</v>
      </c>
      <c r="M189" s="35"/>
      <c r="N189" s="37"/>
      <c r="O189" s="37">
        <v>0.74</v>
      </c>
      <c r="Q189" s="30" t="str">
        <f t="shared" si="12"/>
        <v>B</v>
      </c>
      <c r="R189" s="31" t="str">
        <f t="shared" si="13"/>
        <v>Check !!</v>
      </c>
      <c r="S189" s="31" t="str">
        <f t="shared" si="14"/>
        <v>IIC</v>
      </c>
      <c r="T189" s="31" t="str">
        <f t="shared" si="15"/>
        <v>Check !!</v>
      </c>
      <c r="U189" s="31" t="str">
        <f t="shared" si="16"/>
        <v>I</v>
      </c>
      <c r="V189" s="32" t="str">
        <f t="shared" si="17"/>
        <v>Check !!</v>
      </c>
    </row>
    <row r="190" spans="2:22" s="33" customFormat="1">
      <c r="B190" s="38" t="s">
        <v>476</v>
      </c>
      <c r="C190" s="42" t="s">
        <v>477</v>
      </c>
      <c r="D190" s="40" t="s">
        <v>193</v>
      </c>
      <c r="E190" s="40" t="s">
        <v>111</v>
      </c>
      <c r="F190" s="41">
        <v>-18</v>
      </c>
      <c r="G190" s="42">
        <v>237</v>
      </c>
      <c r="H190" s="42">
        <v>1.6</v>
      </c>
      <c r="I190" s="42">
        <v>17.600000000000001</v>
      </c>
      <c r="J190" s="42">
        <v>2.6</v>
      </c>
      <c r="K190" s="42">
        <v>398</v>
      </c>
      <c r="L190" s="40"/>
      <c r="M190" s="42"/>
      <c r="N190" s="41"/>
      <c r="O190" s="41"/>
      <c r="P190" s="48"/>
      <c r="Q190" s="30" t="str">
        <f t="shared" si="12"/>
        <v>B</v>
      </c>
      <c r="R190" s="31" t="str">
        <f t="shared" si="13"/>
        <v>Check !!</v>
      </c>
      <c r="S190" s="31" t="str">
        <f t="shared" si="14"/>
        <v>IIC</v>
      </c>
      <c r="T190" s="31" t="str">
        <f t="shared" si="15"/>
        <v>Check !!</v>
      </c>
      <c r="U190" s="31" t="str">
        <f t="shared" si="16"/>
        <v>I</v>
      </c>
      <c r="V190" s="32" t="str">
        <f t="shared" si="17"/>
        <v>Check !!</v>
      </c>
    </row>
    <row r="191" spans="2:22" s="33" customFormat="1">
      <c r="B191" s="24" t="s">
        <v>478</v>
      </c>
      <c r="C191" s="25" t="s">
        <v>479</v>
      </c>
      <c r="D191" s="26" t="s">
        <v>118</v>
      </c>
      <c r="E191" s="26" t="s">
        <v>132</v>
      </c>
      <c r="F191" s="27"/>
      <c r="G191" s="25">
        <v>430</v>
      </c>
      <c r="H191" s="25">
        <v>4.9000000000000004</v>
      </c>
      <c r="I191" s="25">
        <v>20.7</v>
      </c>
      <c r="J191" s="54">
        <v>1</v>
      </c>
      <c r="K191" s="25"/>
      <c r="L191" s="26" t="s">
        <v>51</v>
      </c>
      <c r="M191" s="25"/>
      <c r="N191" s="27"/>
      <c r="O191" s="27">
        <v>1.1000000000000001</v>
      </c>
      <c r="P191" s="48"/>
      <c r="Q191" s="30" t="str">
        <f t="shared" si="12"/>
        <v>B</v>
      </c>
      <c r="R191" s="31" t="str">
        <f t="shared" si="13"/>
        <v>Check !!</v>
      </c>
      <c r="S191" s="31" t="str">
        <f t="shared" si="14"/>
        <v>IIC</v>
      </c>
      <c r="T191" s="31" t="str">
        <f t="shared" si="15"/>
        <v>Check !!</v>
      </c>
      <c r="U191" s="31" t="str">
        <f t="shared" si="16"/>
        <v>I</v>
      </c>
      <c r="V191" s="32" t="str">
        <f t="shared" si="17"/>
        <v>Check !!</v>
      </c>
    </row>
    <row r="192" spans="2:22" s="33" customFormat="1">
      <c r="B192" s="34" t="s">
        <v>480</v>
      </c>
      <c r="C192" s="35" t="s">
        <v>412</v>
      </c>
      <c r="D192" s="36" t="s">
        <v>114</v>
      </c>
      <c r="E192" s="36"/>
      <c r="F192" s="37">
        <v>-56</v>
      </c>
      <c r="G192" s="35">
        <v>420</v>
      </c>
      <c r="H192" s="35">
        <v>1.4</v>
      </c>
      <c r="I192" s="35">
        <v>8.3000000000000007</v>
      </c>
      <c r="J192" s="35">
        <v>2.6</v>
      </c>
      <c r="K192" s="35">
        <v>688.6</v>
      </c>
      <c r="L192" s="36"/>
      <c r="M192" s="35"/>
      <c r="N192" s="37"/>
      <c r="O192" s="37"/>
      <c r="P192" s="48"/>
      <c r="Q192" s="30" t="str">
        <f t="shared" si="12"/>
        <v>B</v>
      </c>
      <c r="R192" s="31" t="str">
        <f t="shared" si="13"/>
        <v>Check !!</v>
      </c>
      <c r="S192" s="31" t="str">
        <f t="shared" si="14"/>
        <v>IIC</v>
      </c>
      <c r="T192" s="31" t="str">
        <f t="shared" si="15"/>
        <v>Check !!</v>
      </c>
      <c r="U192" s="31" t="str">
        <f t="shared" si="16"/>
        <v>I</v>
      </c>
      <c r="V192" s="32" t="str">
        <f t="shared" si="17"/>
        <v>Check !!</v>
      </c>
    </row>
    <row r="193" spans="2:22" s="33" customFormat="1">
      <c r="B193" s="34" t="s">
        <v>481</v>
      </c>
      <c r="C193" s="35" t="s">
        <v>482</v>
      </c>
      <c r="D193" s="36" t="s">
        <v>118</v>
      </c>
      <c r="E193" s="36" t="s">
        <v>111</v>
      </c>
      <c r="F193" s="37">
        <v>-4</v>
      </c>
      <c r="G193" s="35">
        <v>250</v>
      </c>
      <c r="H193" s="35">
        <v>1.2</v>
      </c>
      <c r="I193" s="35">
        <v>6.7</v>
      </c>
      <c r="J193" s="35">
        <v>3.4</v>
      </c>
      <c r="K193" s="35"/>
      <c r="L193" s="36"/>
      <c r="M193" s="35">
        <v>0.27</v>
      </c>
      <c r="N193" s="37"/>
      <c r="O193" s="37"/>
      <c r="P193" s="48"/>
      <c r="Q193" s="30" t="str">
        <f t="shared" si="12"/>
        <v>B</v>
      </c>
      <c r="R193" s="31" t="str">
        <f t="shared" si="13"/>
        <v>Check !!</v>
      </c>
      <c r="S193" s="31" t="str">
        <f t="shared" si="14"/>
        <v>IIC</v>
      </c>
      <c r="T193" s="31" t="str">
        <f t="shared" si="15"/>
        <v>Check !!</v>
      </c>
      <c r="U193" s="31" t="str">
        <f t="shared" si="16"/>
        <v>I</v>
      </c>
      <c r="V193" s="32" t="str">
        <f t="shared" si="17"/>
        <v>Check !!</v>
      </c>
    </row>
    <row r="194" spans="2:22" s="33" customFormat="1">
      <c r="B194" s="34" t="s">
        <v>483</v>
      </c>
      <c r="C194" s="35" t="s">
        <v>484</v>
      </c>
      <c r="D194" s="36" t="s">
        <v>118</v>
      </c>
      <c r="E194" s="36"/>
      <c r="F194" s="37">
        <v>68</v>
      </c>
      <c r="G194" s="35">
        <v>296</v>
      </c>
      <c r="H194" s="35"/>
      <c r="I194" s="35"/>
      <c r="J194" s="35">
        <v>3.9</v>
      </c>
      <c r="K194" s="35"/>
      <c r="L194" s="36"/>
      <c r="M194" s="35"/>
      <c r="N194" s="37"/>
      <c r="O194" s="37"/>
      <c r="P194" s="48"/>
      <c r="Q194" s="30" t="str">
        <f t="shared" si="12"/>
        <v>B</v>
      </c>
      <c r="R194" s="31" t="str">
        <f t="shared" si="13"/>
        <v>Check !!</v>
      </c>
      <c r="S194" s="31" t="str">
        <f t="shared" si="14"/>
        <v>IIC</v>
      </c>
      <c r="T194" s="31" t="str">
        <f t="shared" si="15"/>
        <v>Check !!</v>
      </c>
      <c r="U194" s="31" t="str">
        <f t="shared" si="16"/>
        <v>IIIA</v>
      </c>
      <c r="V194" s="32" t="str">
        <f t="shared" si="17"/>
        <v>Check !!</v>
      </c>
    </row>
    <row r="195" spans="2:22" s="33" customFormat="1">
      <c r="B195" s="34" t="s">
        <v>485</v>
      </c>
      <c r="C195" s="35" t="s">
        <v>486</v>
      </c>
      <c r="D195" s="36" t="s">
        <v>118</v>
      </c>
      <c r="E195" s="36" t="s">
        <v>115</v>
      </c>
      <c r="F195" s="37"/>
      <c r="G195" s="35"/>
      <c r="H195" s="35"/>
      <c r="I195" s="35"/>
      <c r="J195" s="35">
        <v>3.9</v>
      </c>
      <c r="K195" s="35"/>
      <c r="L195" s="36"/>
      <c r="M195" s="35"/>
      <c r="N195" s="37"/>
      <c r="O195" s="37"/>
      <c r="P195" s="48"/>
      <c r="Q195" s="30" t="str">
        <f t="shared" si="12"/>
        <v>B</v>
      </c>
      <c r="R195" s="31" t="str">
        <f t="shared" si="13"/>
        <v>Check !!</v>
      </c>
      <c r="S195" s="31" t="str">
        <f t="shared" si="14"/>
        <v>IIC</v>
      </c>
      <c r="T195" s="31" t="str">
        <f t="shared" si="15"/>
        <v>Check !!</v>
      </c>
      <c r="U195" s="31" t="str">
        <f t="shared" si="16"/>
        <v>I</v>
      </c>
      <c r="V195" s="32" t="str">
        <f t="shared" si="17"/>
        <v>Check !!</v>
      </c>
    </row>
    <row r="196" spans="2:22" s="33" customFormat="1">
      <c r="B196" s="34" t="s">
        <v>487</v>
      </c>
      <c r="C196" s="35"/>
      <c r="D196" s="36" t="s">
        <v>159</v>
      </c>
      <c r="E196" s="36"/>
      <c r="F196" s="37"/>
      <c r="G196" s="35">
        <v>420</v>
      </c>
      <c r="H196" s="35"/>
      <c r="I196" s="35"/>
      <c r="J196" s="35"/>
      <c r="K196" s="35"/>
      <c r="L196" s="36"/>
      <c r="M196" s="35"/>
      <c r="N196" s="37"/>
      <c r="O196" s="37"/>
      <c r="P196" s="48"/>
      <c r="Q196" s="30" t="str">
        <f t="shared" si="12"/>
        <v>B</v>
      </c>
      <c r="R196" s="31" t="str">
        <f t="shared" si="13"/>
        <v>Check !!</v>
      </c>
      <c r="S196" s="31" t="str">
        <f t="shared" si="14"/>
        <v>IIC</v>
      </c>
      <c r="T196" s="31" t="str">
        <f t="shared" si="15"/>
        <v>Check !!</v>
      </c>
      <c r="U196" s="31" t="str">
        <f t="shared" si="16"/>
        <v>I</v>
      </c>
      <c r="V196" s="32" t="str">
        <f t="shared" si="17"/>
        <v>Check !!</v>
      </c>
    </row>
    <row r="197" spans="2:22" s="33" customFormat="1">
      <c r="B197" s="34" t="s">
        <v>488</v>
      </c>
      <c r="C197" s="35" t="s">
        <v>489</v>
      </c>
      <c r="D197" s="36" t="s">
        <v>159</v>
      </c>
      <c r="E197" s="36"/>
      <c r="F197" s="37"/>
      <c r="G197" s="35">
        <v>280</v>
      </c>
      <c r="H197" s="35"/>
      <c r="I197" s="35"/>
      <c r="J197" s="35"/>
      <c r="K197" s="35">
        <v>61.5</v>
      </c>
      <c r="L197" s="36"/>
      <c r="M197" s="35"/>
      <c r="N197" s="37"/>
      <c r="O197" s="37"/>
      <c r="P197" s="48"/>
      <c r="Q197" s="30" t="str">
        <f t="shared" ref="Q197:Q260" si="18">IF(B197="Acetylene", "A", IF(OR(OR(O197&lt;0.45, O197=0.45), OR(N197&lt;0.4, N197=0.4)),"B", IF(OR(AND(O197&gt;0.45, OR(O197&lt;0.75, O197=0.75)), AND(N197&gt;0.4, OR(N197&lt;0.8, N197=0.8))),"C","D")))</f>
        <v>B</v>
      </c>
      <c r="R197" s="31" t="str">
        <f t="shared" ref="R197:R260" si="19">IF(D197=Q197,"","Check !!")</f>
        <v>Check !!</v>
      </c>
      <c r="S197" s="31" t="str">
        <f t="shared" ref="S197:S260" si="20">IF(OR(OR(O197&lt;0.5, O197=0.5), OR(N197&lt;0.45, N197=0.45)),"IIC", IF(OR(AND(O197&gt;0.5, OR(O197=0.9, O197&lt;0.9)), AND(N197&gt;0.45, OR(N197&lt;0.8, N197=0.8))), "IIB", IF(OR(O197&gt;0.9, N197&gt;0.8),"IIA","Check!!")))</f>
        <v>IIC</v>
      </c>
      <c r="T197" s="31" t="str">
        <f t="shared" ref="T197:T260" si="21">IF(L197=S197,"","Check !!")</f>
        <v>Check !!</v>
      </c>
      <c r="U197" s="31" t="str">
        <f t="shared" ref="U197:U260" si="22">IF(F197&lt;37.8,"I",IF(AND(OR(F197=37.8,F197&gt;37.8),F197&lt;60),"II", IF(AND(OR(F197=60,F197&gt;60),F197&lt;93),"IIIA","IIIB")))</f>
        <v>I</v>
      </c>
      <c r="V197" s="32" t="str">
        <f t="shared" ref="V197:V260" si="23">IF(L197=S197,"","Check !!")</f>
        <v>Check !!</v>
      </c>
    </row>
    <row r="198" spans="2:22" s="33" customFormat="1">
      <c r="B198" s="34" t="s">
        <v>490</v>
      </c>
      <c r="C198" s="35" t="s">
        <v>491</v>
      </c>
      <c r="D198" s="36" t="s">
        <v>159</v>
      </c>
      <c r="E198" s="36"/>
      <c r="F198" s="37"/>
      <c r="G198" s="35">
        <v>278</v>
      </c>
      <c r="H198" s="35"/>
      <c r="I198" s="35"/>
      <c r="J198" s="35"/>
      <c r="K198" s="35"/>
      <c r="L198" s="36"/>
      <c r="M198" s="35"/>
      <c r="N198" s="37"/>
      <c r="O198" s="37"/>
      <c r="P198" s="48"/>
      <c r="Q198" s="30" t="str">
        <f t="shared" si="18"/>
        <v>B</v>
      </c>
      <c r="R198" s="31" t="str">
        <f t="shared" si="19"/>
        <v>Check !!</v>
      </c>
      <c r="S198" s="31" t="str">
        <f t="shared" si="20"/>
        <v>IIC</v>
      </c>
      <c r="T198" s="31" t="str">
        <f t="shared" si="21"/>
        <v>Check !!</v>
      </c>
      <c r="U198" s="31" t="str">
        <f t="shared" si="22"/>
        <v>I</v>
      </c>
      <c r="V198" s="32" t="str">
        <f t="shared" si="23"/>
        <v>Check !!</v>
      </c>
    </row>
    <row r="199" spans="2:22" s="33" customFormat="1">
      <c r="B199" s="34" t="s">
        <v>465</v>
      </c>
      <c r="C199" s="35" t="s">
        <v>400</v>
      </c>
      <c r="D199" s="36" t="s">
        <v>159</v>
      </c>
      <c r="E199" s="36" t="s">
        <v>111</v>
      </c>
      <c r="F199" s="37"/>
      <c r="G199" s="35">
        <v>460</v>
      </c>
      <c r="H199" s="35"/>
      <c r="I199" s="35"/>
      <c r="J199" s="35"/>
      <c r="K199" s="35">
        <v>2639</v>
      </c>
      <c r="L199" s="36"/>
      <c r="M199" s="35"/>
      <c r="N199" s="37"/>
      <c r="O199" s="37"/>
      <c r="P199" s="48"/>
      <c r="Q199" s="30" t="str">
        <f t="shared" si="18"/>
        <v>B</v>
      </c>
      <c r="R199" s="31" t="str">
        <f t="shared" si="19"/>
        <v>Check !!</v>
      </c>
      <c r="S199" s="31" t="str">
        <f t="shared" si="20"/>
        <v>IIC</v>
      </c>
      <c r="T199" s="31" t="str">
        <f t="shared" si="21"/>
        <v>Check !!</v>
      </c>
      <c r="U199" s="31" t="str">
        <f t="shared" si="22"/>
        <v>I</v>
      </c>
      <c r="V199" s="32" t="str">
        <f t="shared" si="23"/>
        <v>Check !!</v>
      </c>
    </row>
    <row r="200" spans="2:22" s="33" customFormat="1">
      <c r="B200" s="38" t="s">
        <v>492</v>
      </c>
      <c r="C200" s="42" t="s">
        <v>406</v>
      </c>
      <c r="D200" s="40" t="s">
        <v>159</v>
      </c>
      <c r="E200" s="40" t="s">
        <v>111</v>
      </c>
      <c r="F200" s="41">
        <v>-40</v>
      </c>
      <c r="G200" s="42">
        <v>223</v>
      </c>
      <c r="H200" s="42">
        <v>1.2</v>
      </c>
      <c r="I200" s="42">
        <v>10.9</v>
      </c>
      <c r="J200" s="42">
        <v>2.5</v>
      </c>
      <c r="K200" s="42">
        <v>10.5</v>
      </c>
      <c r="L200" s="40"/>
      <c r="M200" s="42"/>
      <c r="N200" s="41"/>
      <c r="O200" s="41"/>
      <c r="P200" s="48"/>
      <c r="Q200" s="30" t="str">
        <f t="shared" si="18"/>
        <v>B</v>
      </c>
      <c r="R200" s="31" t="str">
        <f t="shared" si="19"/>
        <v>Check !!</v>
      </c>
      <c r="S200" s="31" t="str">
        <f t="shared" si="20"/>
        <v>IIC</v>
      </c>
      <c r="T200" s="31" t="str">
        <f t="shared" si="21"/>
        <v>Check !!</v>
      </c>
      <c r="U200" s="31" t="str">
        <f t="shared" si="22"/>
        <v>I</v>
      </c>
      <c r="V200" s="32" t="str">
        <f t="shared" si="23"/>
        <v>Check !!</v>
      </c>
    </row>
    <row r="201" spans="2:22" s="33" customFormat="1">
      <c r="B201" s="24" t="s">
        <v>493</v>
      </c>
      <c r="C201" s="25" t="s">
        <v>469</v>
      </c>
      <c r="D201" s="26" t="s">
        <v>159</v>
      </c>
      <c r="E201" s="26" t="s">
        <v>111</v>
      </c>
      <c r="F201" s="27"/>
      <c r="G201" s="25">
        <v>478</v>
      </c>
      <c r="H201" s="25">
        <v>2.4</v>
      </c>
      <c r="I201" s="25">
        <v>8</v>
      </c>
      <c r="J201" s="25">
        <v>2.6</v>
      </c>
      <c r="K201" s="25">
        <v>42.2</v>
      </c>
      <c r="L201" s="26"/>
      <c r="M201" s="25"/>
      <c r="N201" s="27"/>
      <c r="O201" s="27"/>
      <c r="P201" s="48"/>
      <c r="Q201" s="30" t="str">
        <f t="shared" si="18"/>
        <v>B</v>
      </c>
      <c r="R201" s="31" t="str">
        <f t="shared" si="19"/>
        <v>Check !!</v>
      </c>
      <c r="S201" s="31" t="str">
        <f t="shared" si="20"/>
        <v>IIC</v>
      </c>
      <c r="T201" s="31" t="str">
        <f t="shared" si="21"/>
        <v>Check !!</v>
      </c>
      <c r="U201" s="31" t="str">
        <f t="shared" si="22"/>
        <v>I</v>
      </c>
      <c r="V201" s="32" t="str">
        <f t="shared" si="23"/>
        <v>Check !!</v>
      </c>
    </row>
    <row r="202" spans="2:22" s="33" customFormat="1">
      <c r="B202" s="34" t="s">
        <v>463</v>
      </c>
      <c r="C202" s="35" t="s">
        <v>494</v>
      </c>
      <c r="D202" s="36" t="s">
        <v>159</v>
      </c>
      <c r="E202" s="36"/>
      <c r="F202" s="37"/>
      <c r="G202" s="35">
        <v>220</v>
      </c>
      <c r="H202" s="35"/>
      <c r="I202" s="35"/>
      <c r="J202" s="35"/>
      <c r="K202" s="35"/>
      <c r="L202" s="36"/>
      <c r="M202" s="35"/>
      <c r="N202" s="37"/>
      <c r="O202" s="37"/>
      <c r="P202" s="48"/>
      <c r="Q202" s="30" t="str">
        <f t="shared" si="18"/>
        <v>B</v>
      </c>
      <c r="R202" s="31" t="str">
        <f t="shared" si="19"/>
        <v>Check !!</v>
      </c>
      <c r="S202" s="31" t="str">
        <f t="shared" si="20"/>
        <v>IIC</v>
      </c>
      <c r="T202" s="31" t="str">
        <f t="shared" si="21"/>
        <v>Check !!</v>
      </c>
      <c r="U202" s="31" t="str">
        <f t="shared" si="22"/>
        <v>I</v>
      </c>
      <c r="V202" s="32" t="str">
        <f t="shared" si="23"/>
        <v>Check !!</v>
      </c>
    </row>
    <row r="203" spans="2:22" s="33" customFormat="1">
      <c r="B203" s="34" t="s">
        <v>495</v>
      </c>
      <c r="C203" s="35" t="s">
        <v>496</v>
      </c>
      <c r="D203" s="36" t="s">
        <v>159</v>
      </c>
      <c r="E203" s="36"/>
      <c r="F203" s="37"/>
      <c r="G203" s="35">
        <v>220</v>
      </c>
      <c r="H203" s="35"/>
      <c r="I203" s="35"/>
      <c r="J203" s="35"/>
      <c r="K203" s="35">
        <v>6.3</v>
      </c>
      <c r="L203" s="36"/>
      <c r="M203" s="35"/>
      <c r="N203" s="37"/>
      <c r="O203" s="37"/>
      <c r="P203" s="48"/>
      <c r="Q203" s="30" t="str">
        <f t="shared" si="18"/>
        <v>B</v>
      </c>
      <c r="R203" s="31" t="str">
        <f t="shared" si="19"/>
        <v>Check !!</v>
      </c>
      <c r="S203" s="31" t="str">
        <f t="shared" si="20"/>
        <v>IIC</v>
      </c>
      <c r="T203" s="31" t="str">
        <f t="shared" si="21"/>
        <v>Check !!</v>
      </c>
      <c r="U203" s="31" t="str">
        <f t="shared" si="22"/>
        <v>I</v>
      </c>
      <c r="V203" s="32" t="str">
        <f t="shared" si="23"/>
        <v>Check !!</v>
      </c>
    </row>
    <row r="204" spans="2:22" s="33" customFormat="1">
      <c r="B204" s="34" t="s">
        <v>497</v>
      </c>
      <c r="C204" s="35" t="s">
        <v>498</v>
      </c>
      <c r="D204" s="36" t="s">
        <v>159</v>
      </c>
      <c r="E204" s="36"/>
      <c r="F204" s="37"/>
      <c r="G204" s="35">
        <v>225</v>
      </c>
      <c r="H204" s="35"/>
      <c r="I204" s="35"/>
      <c r="J204" s="35"/>
      <c r="K204" s="35">
        <v>6.8</v>
      </c>
      <c r="L204" s="36"/>
      <c r="M204" s="35"/>
      <c r="N204" s="37"/>
      <c r="O204" s="37"/>
      <c r="P204" s="48"/>
      <c r="Q204" s="30" t="str">
        <f t="shared" si="18"/>
        <v>B</v>
      </c>
      <c r="R204" s="31" t="str">
        <f t="shared" si="19"/>
        <v>Check !!</v>
      </c>
      <c r="S204" s="31" t="str">
        <f t="shared" si="20"/>
        <v>IIC</v>
      </c>
      <c r="T204" s="31" t="str">
        <f t="shared" si="21"/>
        <v>Check !!</v>
      </c>
      <c r="U204" s="31" t="str">
        <f t="shared" si="22"/>
        <v>I</v>
      </c>
      <c r="V204" s="32" t="str">
        <f t="shared" si="23"/>
        <v>Check !!</v>
      </c>
    </row>
    <row r="205" spans="2:22" s="33" customFormat="1">
      <c r="B205" s="34" t="s">
        <v>499</v>
      </c>
      <c r="C205" s="35" t="s">
        <v>500</v>
      </c>
      <c r="D205" s="36" t="s">
        <v>118</v>
      </c>
      <c r="E205" s="36"/>
      <c r="F205" s="37">
        <v>85</v>
      </c>
      <c r="G205" s="35">
        <v>410</v>
      </c>
      <c r="H205" s="35"/>
      <c r="I205" s="35"/>
      <c r="J205" s="35">
        <v>2.1</v>
      </c>
      <c r="K205" s="35">
        <v>0.4</v>
      </c>
      <c r="L205" s="36" t="s">
        <v>51</v>
      </c>
      <c r="M205" s="35"/>
      <c r="N205" s="37"/>
      <c r="O205" s="37"/>
      <c r="P205" s="48"/>
      <c r="Q205" s="30" t="str">
        <f t="shared" si="18"/>
        <v>B</v>
      </c>
      <c r="R205" s="31" t="str">
        <f t="shared" si="19"/>
        <v>Check !!</v>
      </c>
      <c r="S205" s="31" t="str">
        <f t="shared" si="20"/>
        <v>IIC</v>
      </c>
      <c r="T205" s="31" t="str">
        <f t="shared" si="21"/>
        <v>Check !!</v>
      </c>
      <c r="U205" s="31" t="str">
        <f t="shared" si="22"/>
        <v>IIIA</v>
      </c>
      <c r="V205" s="32" t="str">
        <f t="shared" si="23"/>
        <v>Check !!</v>
      </c>
    </row>
    <row r="206" spans="2:22" s="33" customFormat="1">
      <c r="B206" s="34" t="s">
        <v>501</v>
      </c>
      <c r="C206" s="35" t="s">
        <v>502</v>
      </c>
      <c r="D206" s="36" t="s">
        <v>193</v>
      </c>
      <c r="E206" s="36" t="s">
        <v>118</v>
      </c>
      <c r="F206" s="37">
        <v>77</v>
      </c>
      <c r="G206" s="35">
        <v>374</v>
      </c>
      <c r="H206" s="35"/>
      <c r="I206" s="35"/>
      <c r="J206" s="35">
        <v>2.6</v>
      </c>
      <c r="K206" s="35">
        <v>1.1000000000000001</v>
      </c>
      <c r="L206" s="36"/>
      <c r="M206" s="35"/>
      <c r="N206" s="37"/>
      <c r="O206" s="37"/>
      <c r="P206" s="29"/>
      <c r="Q206" s="30" t="str">
        <f t="shared" si="18"/>
        <v>B</v>
      </c>
      <c r="R206" s="31" t="str">
        <f t="shared" si="19"/>
        <v>Check !!</v>
      </c>
      <c r="S206" s="31" t="str">
        <f t="shared" si="20"/>
        <v>IIC</v>
      </c>
      <c r="T206" s="31" t="str">
        <f t="shared" si="21"/>
        <v>Check !!</v>
      </c>
      <c r="U206" s="31" t="str">
        <f t="shared" si="22"/>
        <v>IIIA</v>
      </c>
      <c r="V206" s="32" t="str">
        <f t="shared" si="23"/>
        <v>Check !!</v>
      </c>
    </row>
    <row r="207" spans="2:22" s="33" customFormat="1">
      <c r="B207" s="34" t="s">
        <v>503</v>
      </c>
      <c r="C207" s="35" t="s">
        <v>504</v>
      </c>
      <c r="D207" s="36" t="s">
        <v>193</v>
      </c>
      <c r="E207" s="36"/>
      <c r="F207" s="37"/>
      <c r="G207" s="35">
        <v>482</v>
      </c>
      <c r="H207" s="35"/>
      <c r="I207" s="35"/>
      <c r="J207" s="35"/>
      <c r="K207" s="35">
        <v>0.5</v>
      </c>
      <c r="L207" s="36"/>
      <c r="M207" s="35"/>
      <c r="N207" s="37"/>
      <c r="O207" s="37"/>
      <c r="P207" s="48"/>
      <c r="Q207" s="30" t="str">
        <f t="shared" si="18"/>
        <v>B</v>
      </c>
      <c r="R207" s="31" t="str">
        <f t="shared" si="19"/>
        <v>Check !!</v>
      </c>
      <c r="S207" s="31" t="str">
        <f t="shared" si="20"/>
        <v>IIC</v>
      </c>
      <c r="T207" s="31" t="str">
        <f t="shared" si="21"/>
        <v>Check !!</v>
      </c>
      <c r="U207" s="31" t="str">
        <f t="shared" si="22"/>
        <v>I</v>
      </c>
      <c r="V207" s="32" t="str">
        <f t="shared" si="23"/>
        <v>Check !!</v>
      </c>
    </row>
    <row r="208" spans="2:22" s="33" customFormat="1">
      <c r="B208" s="34" t="s">
        <v>505</v>
      </c>
      <c r="C208" s="35" t="s">
        <v>506</v>
      </c>
      <c r="D208" s="36" t="s">
        <v>146</v>
      </c>
      <c r="E208" s="36" t="s">
        <v>111</v>
      </c>
      <c r="F208" s="37">
        <v>23</v>
      </c>
      <c r="G208" s="35">
        <v>194</v>
      </c>
      <c r="H208" s="35">
        <v>2.5</v>
      </c>
      <c r="I208" s="35">
        <v>92</v>
      </c>
      <c r="J208" s="35">
        <v>1.6</v>
      </c>
      <c r="K208" s="35"/>
      <c r="L208" s="36"/>
      <c r="M208" s="35"/>
      <c r="N208" s="37"/>
      <c r="O208" s="37"/>
      <c r="P208" s="48"/>
      <c r="Q208" s="30" t="str">
        <f t="shared" si="18"/>
        <v>B</v>
      </c>
      <c r="R208" s="31" t="str">
        <f t="shared" si="19"/>
        <v>Check !!</v>
      </c>
      <c r="S208" s="31" t="str">
        <f t="shared" si="20"/>
        <v>IIC</v>
      </c>
      <c r="T208" s="31" t="str">
        <f t="shared" si="21"/>
        <v>Check !!</v>
      </c>
      <c r="U208" s="31" t="str">
        <f t="shared" si="22"/>
        <v>I</v>
      </c>
      <c r="V208" s="32" t="str">
        <f t="shared" si="23"/>
        <v>Check !!</v>
      </c>
    </row>
    <row r="209" spans="2:22" s="33" customFormat="1">
      <c r="B209" s="34" t="s">
        <v>507</v>
      </c>
      <c r="C209" s="35" t="s">
        <v>508</v>
      </c>
      <c r="D209" s="36" t="s">
        <v>146</v>
      </c>
      <c r="E209" s="36" t="s">
        <v>115</v>
      </c>
      <c r="F209" s="37">
        <v>35</v>
      </c>
      <c r="G209" s="35">
        <v>310</v>
      </c>
      <c r="H209" s="35">
        <v>1.4</v>
      </c>
      <c r="I209" s="35">
        <v>11.2</v>
      </c>
      <c r="J209" s="55">
        <v>3</v>
      </c>
      <c r="K209" s="35">
        <v>10.1</v>
      </c>
      <c r="L209" s="36" t="s">
        <v>51</v>
      </c>
      <c r="M209" s="35"/>
      <c r="N209" s="37"/>
      <c r="O209" s="37">
        <v>0.95</v>
      </c>
      <c r="P209" s="29"/>
      <c r="Q209" s="30" t="str">
        <f t="shared" si="18"/>
        <v>B</v>
      </c>
      <c r="R209" s="31" t="str">
        <f t="shared" si="19"/>
        <v>Check !!</v>
      </c>
      <c r="S209" s="31" t="str">
        <f t="shared" si="20"/>
        <v>IIC</v>
      </c>
      <c r="T209" s="31" t="str">
        <f t="shared" si="21"/>
        <v>Check !!</v>
      </c>
      <c r="U209" s="31" t="str">
        <f t="shared" si="22"/>
        <v>I</v>
      </c>
      <c r="V209" s="32" t="str">
        <f t="shared" si="23"/>
        <v>Check !!</v>
      </c>
    </row>
    <row r="210" spans="2:22" s="33" customFormat="1">
      <c r="B210" s="38" t="s">
        <v>509</v>
      </c>
      <c r="C210" s="42" t="s">
        <v>510</v>
      </c>
      <c r="D210" s="40" t="s">
        <v>118</v>
      </c>
      <c r="E210" s="40" t="s">
        <v>115</v>
      </c>
      <c r="F210" s="41">
        <v>42</v>
      </c>
      <c r="G210" s="42">
        <v>277</v>
      </c>
      <c r="H210" s="42"/>
      <c r="I210" s="42"/>
      <c r="J210" s="42"/>
      <c r="K210" s="42"/>
      <c r="L210" s="40" t="s">
        <v>51</v>
      </c>
      <c r="M210" s="42"/>
      <c r="N210" s="41"/>
      <c r="O210" s="41"/>
      <c r="P210" s="29"/>
      <c r="Q210" s="30" t="str">
        <f t="shared" si="18"/>
        <v>B</v>
      </c>
      <c r="R210" s="31" t="str">
        <f t="shared" si="19"/>
        <v>Check !!</v>
      </c>
      <c r="S210" s="31" t="str">
        <f t="shared" si="20"/>
        <v>IIC</v>
      </c>
      <c r="T210" s="31" t="str">
        <f t="shared" si="21"/>
        <v>Check !!</v>
      </c>
      <c r="U210" s="31" t="str">
        <f t="shared" si="22"/>
        <v>II</v>
      </c>
      <c r="V210" s="32" t="str">
        <f t="shared" si="23"/>
        <v>Check !!</v>
      </c>
    </row>
    <row r="211" spans="2:22" s="33" customFormat="1">
      <c r="B211" s="24" t="s">
        <v>511</v>
      </c>
      <c r="C211" s="25" t="s">
        <v>510</v>
      </c>
      <c r="D211" s="26" t="s">
        <v>159</v>
      </c>
      <c r="E211" s="26" t="s">
        <v>111</v>
      </c>
      <c r="F211" s="27">
        <v>42</v>
      </c>
      <c r="G211" s="25">
        <v>288</v>
      </c>
      <c r="H211" s="25">
        <v>1.1000000000000001</v>
      </c>
      <c r="I211" s="25">
        <v>5.9</v>
      </c>
      <c r="J211" s="25">
        <v>2.5</v>
      </c>
      <c r="K211" s="25"/>
      <c r="L211" s="26" t="s">
        <v>51</v>
      </c>
      <c r="M211" s="25"/>
      <c r="N211" s="27"/>
      <c r="O211" s="27"/>
      <c r="P211" s="29"/>
      <c r="Q211" s="30" t="str">
        <f t="shared" si="18"/>
        <v>B</v>
      </c>
      <c r="R211" s="31" t="str">
        <f t="shared" si="19"/>
        <v>Check !!</v>
      </c>
      <c r="S211" s="31" t="str">
        <f t="shared" si="20"/>
        <v>IIC</v>
      </c>
      <c r="T211" s="31" t="str">
        <f t="shared" si="21"/>
        <v>Check !!</v>
      </c>
      <c r="U211" s="31" t="str">
        <f t="shared" si="22"/>
        <v>II</v>
      </c>
      <c r="V211" s="32" t="str">
        <f t="shared" si="23"/>
        <v>Check !!</v>
      </c>
    </row>
    <row r="212" spans="2:22" s="33" customFormat="1">
      <c r="B212" s="34" t="s">
        <v>512</v>
      </c>
      <c r="C212" s="35" t="s">
        <v>513</v>
      </c>
      <c r="D212" s="36" t="s">
        <v>159</v>
      </c>
      <c r="E212" s="36"/>
      <c r="F212" s="37">
        <v>-65</v>
      </c>
      <c r="G212" s="35">
        <v>450</v>
      </c>
      <c r="H212" s="35">
        <v>1.4</v>
      </c>
      <c r="I212" s="35">
        <v>8.3000000000000007</v>
      </c>
      <c r="J212" s="35">
        <v>2.6</v>
      </c>
      <c r="K212" s="35">
        <v>1286</v>
      </c>
      <c r="L212" s="36"/>
      <c r="M212" s="35"/>
      <c r="N212" s="37"/>
      <c r="O212" s="37"/>
      <c r="P212" s="48"/>
      <c r="Q212" s="30" t="str">
        <f t="shared" si="18"/>
        <v>B</v>
      </c>
      <c r="R212" s="31" t="str">
        <f t="shared" si="19"/>
        <v>Check !!</v>
      </c>
      <c r="S212" s="31" t="str">
        <f t="shared" si="20"/>
        <v>IIC</v>
      </c>
      <c r="T212" s="31" t="str">
        <f t="shared" si="21"/>
        <v>Check !!</v>
      </c>
      <c r="U212" s="31" t="str">
        <f t="shared" si="22"/>
        <v>I</v>
      </c>
      <c r="V212" s="32" t="str">
        <f t="shared" si="23"/>
        <v>Check !!</v>
      </c>
    </row>
    <row r="213" spans="2:22" s="33" customFormat="1">
      <c r="B213" s="34" t="s">
        <v>514</v>
      </c>
      <c r="C213" s="35" t="s">
        <v>515</v>
      </c>
      <c r="D213" s="36" t="s">
        <v>118</v>
      </c>
      <c r="E213" s="36"/>
      <c r="F213" s="37">
        <v>88</v>
      </c>
      <c r="G213" s="35">
        <v>482</v>
      </c>
      <c r="H213" s="35">
        <v>1.8</v>
      </c>
      <c r="I213" s="35"/>
      <c r="J213" s="35">
        <v>4.3</v>
      </c>
      <c r="K213" s="35">
        <v>0.3</v>
      </c>
      <c r="L213" s="36" t="s">
        <v>51</v>
      </c>
      <c r="M213" s="35"/>
      <c r="N213" s="37"/>
      <c r="O213" s="37">
        <v>0.94</v>
      </c>
      <c r="P213" s="48"/>
      <c r="Q213" s="30" t="str">
        <f t="shared" si="18"/>
        <v>B</v>
      </c>
      <c r="R213" s="31" t="str">
        <f t="shared" si="19"/>
        <v>Check !!</v>
      </c>
      <c r="S213" s="31" t="str">
        <f t="shared" si="20"/>
        <v>IIC</v>
      </c>
      <c r="T213" s="31" t="str">
        <f t="shared" si="21"/>
        <v>Check !!</v>
      </c>
      <c r="U213" s="31" t="str">
        <f t="shared" si="22"/>
        <v>IIIA</v>
      </c>
      <c r="V213" s="32" t="str">
        <f t="shared" si="23"/>
        <v>Check !!</v>
      </c>
    </row>
    <row r="214" spans="2:22" s="33" customFormat="1">
      <c r="B214" s="34" t="s">
        <v>516</v>
      </c>
      <c r="C214" s="35" t="s">
        <v>517</v>
      </c>
      <c r="D214" s="36" t="s">
        <v>193</v>
      </c>
      <c r="E214" s="36" t="s">
        <v>111</v>
      </c>
      <c r="F214" s="37">
        <v>28</v>
      </c>
      <c r="G214" s="35">
        <v>414</v>
      </c>
      <c r="H214" s="35">
        <v>3.4</v>
      </c>
      <c r="I214" s="35"/>
      <c r="J214" s="35">
        <v>2.6</v>
      </c>
      <c r="K214" s="35">
        <v>20.7</v>
      </c>
      <c r="L214" s="36" t="s">
        <v>136</v>
      </c>
      <c r="M214" s="35"/>
      <c r="N214" s="37"/>
      <c r="O214" s="37">
        <v>0.87</v>
      </c>
      <c r="P214" s="48"/>
      <c r="Q214" s="30" t="str">
        <f t="shared" si="18"/>
        <v>B</v>
      </c>
      <c r="R214" s="31" t="str">
        <f t="shared" si="19"/>
        <v>Check !!</v>
      </c>
      <c r="S214" s="31" t="str">
        <f t="shared" si="20"/>
        <v>IIC</v>
      </c>
      <c r="T214" s="31" t="str">
        <f t="shared" si="21"/>
        <v>Check !!</v>
      </c>
      <c r="U214" s="31" t="str">
        <f t="shared" si="22"/>
        <v>I</v>
      </c>
      <c r="V214" s="32" t="str">
        <f t="shared" si="23"/>
        <v>Check !!</v>
      </c>
    </row>
    <row r="215" spans="2:22" s="33" customFormat="1">
      <c r="B215" s="34" t="s">
        <v>518</v>
      </c>
      <c r="C215" s="35" t="s">
        <v>519</v>
      </c>
      <c r="D215" s="36" t="s">
        <v>193</v>
      </c>
      <c r="E215" s="36" t="s">
        <v>111</v>
      </c>
      <c r="F215" s="37">
        <v>35</v>
      </c>
      <c r="G215" s="35">
        <v>418</v>
      </c>
      <c r="H215" s="35">
        <v>7.3</v>
      </c>
      <c r="I215" s="35"/>
      <c r="J215" s="35">
        <v>2.1</v>
      </c>
      <c r="K215" s="35">
        <v>36.1</v>
      </c>
      <c r="L215" s="36" t="s">
        <v>51</v>
      </c>
      <c r="M215" s="35"/>
      <c r="N215" s="37">
        <v>0.92</v>
      </c>
      <c r="O215" s="37">
        <v>1.17</v>
      </c>
      <c r="P215" s="48"/>
      <c r="Q215" s="30" t="str">
        <f t="shared" si="18"/>
        <v>D</v>
      </c>
      <c r="R215" s="31" t="str">
        <f t="shared" si="19"/>
        <v>Check !!</v>
      </c>
      <c r="S215" s="31" t="str">
        <f t="shared" si="20"/>
        <v>IIA</v>
      </c>
      <c r="T215" s="31" t="str">
        <f t="shared" si="21"/>
        <v/>
      </c>
      <c r="U215" s="31" t="str">
        <f t="shared" si="22"/>
        <v>I</v>
      </c>
      <c r="V215" s="32" t="str">
        <f t="shared" si="23"/>
        <v/>
      </c>
    </row>
    <row r="216" spans="2:22" s="33" customFormat="1">
      <c r="B216" s="34" t="s">
        <v>520</v>
      </c>
      <c r="C216" s="35" t="s">
        <v>521</v>
      </c>
      <c r="D216" s="36" t="s">
        <v>193</v>
      </c>
      <c r="E216" s="36" t="s">
        <v>111</v>
      </c>
      <c r="F216" s="37">
        <v>34</v>
      </c>
      <c r="G216" s="35">
        <v>421</v>
      </c>
      <c r="H216" s="35">
        <v>2.2000000000000002</v>
      </c>
      <c r="I216" s="35"/>
      <c r="J216" s="35">
        <v>3.1</v>
      </c>
      <c r="K216" s="35">
        <v>10.1</v>
      </c>
      <c r="L216" s="36" t="s">
        <v>136</v>
      </c>
      <c r="M216" s="35"/>
      <c r="N216" s="37"/>
      <c r="O216" s="37">
        <v>0.84</v>
      </c>
      <c r="P216" s="48"/>
      <c r="Q216" s="30" t="str">
        <f t="shared" si="18"/>
        <v>B</v>
      </c>
      <c r="R216" s="31" t="str">
        <f t="shared" si="19"/>
        <v>Check !!</v>
      </c>
      <c r="S216" s="31" t="str">
        <f t="shared" si="20"/>
        <v>IIC</v>
      </c>
      <c r="T216" s="31" t="str">
        <f t="shared" si="21"/>
        <v>Check !!</v>
      </c>
      <c r="U216" s="31" t="str">
        <f t="shared" si="22"/>
        <v>I</v>
      </c>
      <c r="V216" s="32" t="str">
        <f t="shared" si="23"/>
        <v>Check !!</v>
      </c>
    </row>
    <row r="217" spans="2:22" s="33" customFormat="1">
      <c r="B217" s="34" t="s">
        <v>522</v>
      </c>
      <c r="C217" s="35" t="s">
        <v>523</v>
      </c>
      <c r="D217" s="36" t="s">
        <v>110</v>
      </c>
      <c r="E217" s="36" t="s">
        <v>111</v>
      </c>
      <c r="F217" s="37">
        <v>28</v>
      </c>
      <c r="G217" s="35">
        <v>428</v>
      </c>
      <c r="H217" s="35">
        <v>2.6</v>
      </c>
      <c r="I217" s="35">
        <v>11</v>
      </c>
      <c r="J217" s="35">
        <v>3.1</v>
      </c>
      <c r="K217" s="35">
        <v>17.100000000000001</v>
      </c>
      <c r="L217" s="36"/>
      <c r="M217" s="35"/>
      <c r="N217" s="37"/>
      <c r="O217" s="37"/>
      <c r="P217" s="48"/>
      <c r="Q217" s="30" t="str">
        <f t="shared" si="18"/>
        <v>B</v>
      </c>
      <c r="R217" s="31" t="str">
        <f t="shared" si="19"/>
        <v>Check !!</v>
      </c>
      <c r="S217" s="31" t="str">
        <f t="shared" si="20"/>
        <v>IIC</v>
      </c>
      <c r="T217" s="31" t="str">
        <f t="shared" si="21"/>
        <v>Check !!</v>
      </c>
      <c r="U217" s="31" t="str">
        <f t="shared" si="22"/>
        <v>I</v>
      </c>
      <c r="V217" s="32" t="str">
        <f t="shared" si="23"/>
        <v>Check !!</v>
      </c>
    </row>
    <row r="218" spans="2:22" s="33" customFormat="1">
      <c r="B218" s="34" t="s">
        <v>28</v>
      </c>
      <c r="C218" s="35" t="s">
        <v>524</v>
      </c>
      <c r="D218" s="36" t="s">
        <v>141</v>
      </c>
      <c r="E218" s="36" t="s">
        <v>111</v>
      </c>
      <c r="F218" s="37">
        <v>31</v>
      </c>
      <c r="G218" s="35">
        <v>205</v>
      </c>
      <c r="H218" s="35">
        <v>0.8</v>
      </c>
      <c r="I218" s="35">
        <v>2.9</v>
      </c>
      <c r="J218" s="35">
        <v>4.4000000000000004</v>
      </c>
      <c r="K218" s="35">
        <v>4.4000000000000004</v>
      </c>
      <c r="L218" s="36" t="s">
        <v>51</v>
      </c>
      <c r="M218" s="35"/>
      <c r="N218" s="37"/>
      <c r="O218" s="37"/>
      <c r="P218" s="48"/>
      <c r="Q218" s="30" t="str">
        <f t="shared" si="18"/>
        <v>B</v>
      </c>
      <c r="R218" s="31" t="str">
        <f t="shared" si="19"/>
        <v>Check !!</v>
      </c>
      <c r="S218" s="31" t="str">
        <f t="shared" si="20"/>
        <v>IIC</v>
      </c>
      <c r="T218" s="31" t="str">
        <f t="shared" si="21"/>
        <v>Check !!</v>
      </c>
      <c r="U218" s="31" t="str">
        <f t="shared" si="22"/>
        <v>I</v>
      </c>
      <c r="V218" s="32" t="str">
        <f t="shared" si="23"/>
        <v>Check !!</v>
      </c>
    </row>
    <row r="219" spans="2:22" s="33" customFormat="1">
      <c r="B219" s="34" t="s">
        <v>525</v>
      </c>
      <c r="C219" s="35" t="s">
        <v>526</v>
      </c>
      <c r="D219" s="36" t="s">
        <v>118</v>
      </c>
      <c r="E219" s="36" t="s">
        <v>111</v>
      </c>
      <c r="F219" s="37"/>
      <c r="G219" s="35"/>
      <c r="H219" s="35">
        <v>0.8</v>
      </c>
      <c r="I219" s="35"/>
      <c r="J219" s="35">
        <v>4.4000000000000004</v>
      </c>
      <c r="K219" s="35"/>
      <c r="L219" s="36"/>
      <c r="M219" s="35"/>
      <c r="N219" s="37"/>
      <c r="O219" s="37"/>
      <c r="P219" s="48"/>
      <c r="Q219" s="30" t="str">
        <f t="shared" si="18"/>
        <v>B</v>
      </c>
      <c r="R219" s="31" t="str">
        <f t="shared" si="19"/>
        <v>Check !!</v>
      </c>
      <c r="S219" s="31" t="str">
        <f t="shared" si="20"/>
        <v>IIC</v>
      </c>
      <c r="T219" s="31" t="str">
        <f t="shared" si="21"/>
        <v>Check !!</v>
      </c>
      <c r="U219" s="31" t="str">
        <f t="shared" si="22"/>
        <v>I</v>
      </c>
      <c r="V219" s="32" t="str">
        <f t="shared" si="23"/>
        <v>Check !!</v>
      </c>
    </row>
    <row r="220" spans="2:22" s="33" customFormat="1">
      <c r="B220" s="38" t="s">
        <v>527</v>
      </c>
      <c r="C220" s="42" t="s">
        <v>528</v>
      </c>
      <c r="D220" s="40" t="s">
        <v>118</v>
      </c>
      <c r="E220" s="40"/>
      <c r="F220" s="41"/>
      <c r="G220" s="42"/>
      <c r="H220" s="42">
        <v>0.8</v>
      </c>
      <c r="I220" s="42">
        <v>6.1</v>
      </c>
      <c r="J220" s="42">
        <v>5</v>
      </c>
      <c r="K220" s="42">
        <v>0.02</v>
      </c>
      <c r="L220" s="40" t="s">
        <v>51</v>
      </c>
      <c r="M220" s="42"/>
      <c r="N220" s="41"/>
      <c r="O220" s="41"/>
      <c r="P220" s="48"/>
      <c r="Q220" s="30" t="str">
        <f t="shared" si="18"/>
        <v>B</v>
      </c>
      <c r="R220" s="31" t="str">
        <f t="shared" si="19"/>
        <v>Check !!</v>
      </c>
      <c r="S220" s="31" t="str">
        <f t="shared" si="20"/>
        <v>IIC</v>
      </c>
      <c r="T220" s="31" t="str">
        <f t="shared" si="21"/>
        <v>Check !!</v>
      </c>
      <c r="U220" s="31" t="str">
        <f t="shared" si="22"/>
        <v>I</v>
      </c>
      <c r="V220" s="32" t="str">
        <f t="shared" si="23"/>
        <v>Check !!</v>
      </c>
    </row>
    <row r="221" spans="2:22" s="33" customFormat="1">
      <c r="B221" s="24" t="s">
        <v>626</v>
      </c>
      <c r="C221" s="25" t="s">
        <v>529</v>
      </c>
      <c r="D221" s="26" t="s">
        <v>141</v>
      </c>
      <c r="E221" s="26" t="s">
        <v>111</v>
      </c>
      <c r="F221" s="27">
        <v>13</v>
      </c>
      <c r="G221" s="25">
        <v>206</v>
      </c>
      <c r="H221" s="25">
        <v>1</v>
      </c>
      <c r="I221" s="25">
        <v>6.5</v>
      </c>
      <c r="J221" s="25">
        <v>3.9</v>
      </c>
      <c r="K221" s="25">
        <v>14</v>
      </c>
      <c r="L221" s="26" t="s">
        <v>51</v>
      </c>
      <c r="M221" s="25">
        <v>0.94</v>
      </c>
      <c r="N221" s="27"/>
      <c r="O221" s="27"/>
      <c r="P221" s="48"/>
      <c r="Q221" s="30" t="str">
        <f t="shared" si="18"/>
        <v>B</v>
      </c>
      <c r="R221" s="31" t="str">
        <f t="shared" si="19"/>
        <v>Check !!</v>
      </c>
      <c r="S221" s="31" t="str">
        <f t="shared" si="20"/>
        <v>IIC</v>
      </c>
      <c r="T221" s="31" t="str">
        <f t="shared" si="21"/>
        <v>Check !!</v>
      </c>
      <c r="U221" s="31" t="str">
        <f t="shared" si="22"/>
        <v>I</v>
      </c>
      <c r="V221" s="32" t="str">
        <f t="shared" si="23"/>
        <v>Check !!</v>
      </c>
    </row>
    <row r="222" spans="2:22" s="33" customFormat="1">
      <c r="B222" s="34" t="s">
        <v>530</v>
      </c>
      <c r="C222" s="35" t="s">
        <v>531</v>
      </c>
      <c r="D222" s="36" t="s">
        <v>118</v>
      </c>
      <c r="E222" s="36" t="s">
        <v>111</v>
      </c>
      <c r="F222" s="37">
        <v>8</v>
      </c>
      <c r="G222" s="35">
        <v>230</v>
      </c>
      <c r="H222" s="35">
        <v>0.9</v>
      </c>
      <c r="I222" s="35"/>
      <c r="J222" s="35">
        <v>3.9</v>
      </c>
      <c r="K222" s="35"/>
      <c r="L222" s="36"/>
      <c r="M222" s="35"/>
      <c r="N222" s="37"/>
      <c r="O222" s="37"/>
      <c r="P222" s="48"/>
      <c r="Q222" s="30" t="str">
        <f t="shared" si="18"/>
        <v>B</v>
      </c>
      <c r="R222" s="31" t="str">
        <f t="shared" si="19"/>
        <v>Check !!</v>
      </c>
      <c r="S222" s="31" t="str">
        <f t="shared" si="20"/>
        <v>IIC</v>
      </c>
      <c r="T222" s="31" t="str">
        <f t="shared" si="21"/>
        <v>Check !!</v>
      </c>
      <c r="U222" s="31" t="str">
        <f t="shared" si="22"/>
        <v>I</v>
      </c>
      <c r="V222" s="32" t="str">
        <f t="shared" si="23"/>
        <v>Check !!</v>
      </c>
    </row>
    <row r="223" spans="2:22" s="33" customFormat="1">
      <c r="B223" s="34" t="s">
        <v>532</v>
      </c>
      <c r="C223" s="35" t="s">
        <v>533</v>
      </c>
      <c r="D223" s="36" t="s">
        <v>118</v>
      </c>
      <c r="E223" s="36"/>
      <c r="F223" s="37"/>
      <c r="G223" s="35"/>
      <c r="H223" s="35"/>
      <c r="I223" s="35"/>
      <c r="J223" s="35">
        <v>4.5</v>
      </c>
      <c r="K223" s="35">
        <v>0.08</v>
      </c>
      <c r="L223" s="36" t="s">
        <v>51</v>
      </c>
      <c r="M223" s="35">
        <v>1.05</v>
      </c>
      <c r="N223" s="37"/>
      <c r="O223" s="37"/>
      <c r="P223" s="48"/>
      <c r="Q223" s="30" t="str">
        <f t="shared" si="18"/>
        <v>B</v>
      </c>
      <c r="R223" s="31" t="str">
        <f t="shared" si="19"/>
        <v>Check !!</v>
      </c>
      <c r="S223" s="31" t="str">
        <f t="shared" si="20"/>
        <v>IIC</v>
      </c>
      <c r="T223" s="31" t="str">
        <f t="shared" si="21"/>
        <v>Check !!</v>
      </c>
      <c r="U223" s="31" t="str">
        <f t="shared" si="22"/>
        <v>I</v>
      </c>
      <c r="V223" s="32" t="str">
        <f t="shared" si="23"/>
        <v>Check !!</v>
      </c>
    </row>
    <row r="224" spans="2:22" s="33" customFormat="1">
      <c r="B224" s="34" t="s">
        <v>627</v>
      </c>
      <c r="C224" s="35" t="s">
        <v>534</v>
      </c>
      <c r="D224" s="36" t="s">
        <v>141</v>
      </c>
      <c r="E224" s="36" t="s">
        <v>111</v>
      </c>
      <c r="F224" s="37">
        <v>-40</v>
      </c>
      <c r="G224" s="35">
        <v>243</v>
      </c>
      <c r="H224" s="35">
        <v>1.5</v>
      </c>
      <c r="I224" s="35">
        <v>7.8</v>
      </c>
      <c r="J224" s="35">
        <v>2.5</v>
      </c>
      <c r="K224" s="35">
        <v>513</v>
      </c>
      <c r="L224" s="36" t="s">
        <v>51</v>
      </c>
      <c r="M224" s="35">
        <v>0.28000000000000003</v>
      </c>
      <c r="N224" s="37">
        <v>0.97</v>
      </c>
      <c r="O224" s="37"/>
      <c r="P224" s="48"/>
      <c r="Q224" s="30" t="str">
        <f t="shared" si="18"/>
        <v>B</v>
      </c>
      <c r="R224" s="31" t="str">
        <f t="shared" si="19"/>
        <v>Check !!</v>
      </c>
      <c r="S224" s="31" t="str">
        <f t="shared" si="20"/>
        <v>IIC</v>
      </c>
      <c r="T224" s="31" t="str">
        <f t="shared" si="21"/>
        <v>Check !!</v>
      </c>
      <c r="U224" s="31" t="str">
        <f t="shared" si="22"/>
        <v>I</v>
      </c>
      <c r="V224" s="32" t="str">
        <f t="shared" si="23"/>
        <v>Check !!</v>
      </c>
    </row>
    <row r="225" spans="2:22" s="33" customFormat="1">
      <c r="B225" s="34" t="s">
        <v>535</v>
      </c>
      <c r="C225" s="35" t="s">
        <v>536</v>
      </c>
      <c r="D225" s="36" t="s">
        <v>141</v>
      </c>
      <c r="E225" s="36" t="s">
        <v>111</v>
      </c>
      <c r="F225" s="37">
        <v>33</v>
      </c>
      <c r="G225" s="35">
        <v>300</v>
      </c>
      <c r="H225" s="35">
        <v>1.2</v>
      </c>
      <c r="I225" s="35">
        <v>10</v>
      </c>
      <c r="J225" s="35">
        <v>3</v>
      </c>
      <c r="K225" s="35">
        <v>2.5</v>
      </c>
      <c r="L225" s="36" t="s">
        <v>51</v>
      </c>
      <c r="M225" s="35">
        <v>1.3</v>
      </c>
      <c r="N225" s="37"/>
      <c r="O225" s="37"/>
      <c r="P225" s="48"/>
      <c r="Q225" s="30" t="str">
        <f t="shared" si="18"/>
        <v>B</v>
      </c>
      <c r="R225" s="31" t="str">
        <f t="shared" si="19"/>
        <v>Check !!</v>
      </c>
      <c r="S225" s="31" t="str">
        <f t="shared" si="20"/>
        <v>IIC</v>
      </c>
      <c r="T225" s="31" t="str">
        <f t="shared" si="21"/>
        <v>Check !!</v>
      </c>
      <c r="U225" s="31" t="str">
        <f t="shared" si="22"/>
        <v>I</v>
      </c>
      <c r="V225" s="32" t="str">
        <f t="shared" si="23"/>
        <v>Check !!</v>
      </c>
    </row>
    <row r="226" spans="2:22" s="33" customFormat="1">
      <c r="B226" s="34" t="s">
        <v>537</v>
      </c>
      <c r="C226" s="35" t="s">
        <v>538</v>
      </c>
      <c r="D226" s="36" t="s">
        <v>118</v>
      </c>
      <c r="E226" s="36" t="s">
        <v>111</v>
      </c>
      <c r="F226" s="37">
        <v>7</v>
      </c>
      <c r="G226" s="35">
        <v>452</v>
      </c>
      <c r="H226" s="35">
        <v>1.5</v>
      </c>
      <c r="I226" s="35">
        <v>8.1999999999999993</v>
      </c>
      <c r="J226" s="35">
        <v>3</v>
      </c>
      <c r="K226" s="35">
        <v>35.6</v>
      </c>
      <c r="L226" s="36" t="s">
        <v>51</v>
      </c>
      <c r="M226" s="35">
        <v>0.99</v>
      </c>
      <c r="N226" s="37"/>
      <c r="O226" s="37"/>
      <c r="P226" s="48"/>
      <c r="Q226" s="30" t="str">
        <f t="shared" si="18"/>
        <v>B</v>
      </c>
      <c r="R226" s="31" t="str">
        <f t="shared" si="19"/>
        <v>Check !!</v>
      </c>
      <c r="S226" s="31" t="str">
        <f t="shared" si="20"/>
        <v>IIC</v>
      </c>
      <c r="T226" s="31" t="str">
        <f t="shared" si="21"/>
        <v>Check !!</v>
      </c>
      <c r="U226" s="31" t="str">
        <f t="shared" si="22"/>
        <v>I</v>
      </c>
      <c r="V226" s="32" t="str">
        <f t="shared" si="23"/>
        <v>Check !!</v>
      </c>
    </row>
    <row r="227" spans="2:22" s="33" customFormat="1">
      <c r="B227" s="34" t="s">
        <v>539</v>
      </c>
      <c r="C227" s="35" t="s">
        <v>540</v>
      </c>
      <c r="D227" s="36" t="s">
        <v>118</v>
      </c>
      <c r="E227" s="36" t="s">
        <v>111</v>
      </c>
      <c r="F227" s="37">
        <v>-18</v>
      </c>
      <c r="G227" s="35">
        <v>275</v>
      </c>
      <c r="H227" s="35">
        <v>1.5</v>
      </c>
      <c r="I227" s="35">
        <v>8.6999999999999993</v>
      </c>
      <c r="J227" s="35">
        <v>2.4</v>
      </c>
      <c r="K227" s="35">
        <v>639.70000000000005</v>
      </c>
      <c r="L227" s="36"/>
      <c r="M227" s="35"/>
      <c r="N227" s="37"/>
      <c r="O227" s="37"/>
      <c r="P227" s="48"/>
      <c r="Q227" s="30" t="str">
        <f t="shared" si="18"/>
        <v>B</v>
      </c>
      <c r="R227" s="31" t="str">
        <f t="shared" si="19"/>
        <v>Check !!</v>
      </c>
      <c r="S227" s="31" t="str">
        <f t="shared" si="20"/>
        <v>IIC</v>
      </c>
      <c r="T227" s="31" t="str">
        <f t="shared" si="21"/>
        <v>Check !!</v>
      </c>
      <c r="U227" s="31" t="str">
        <f t="shared" si="22"/>
        <v>I</v>
      </c>
      <c r="V227" s="32" t="str">
        <f t="shared" si="23"/>
        <v>Check !!</v>
      </c>
    </row>
    <row r="228" spans="2:22" s="33" customFormat="1">
      <c r="B228" s="34" t="s">
        <v>541</v>
      </c>
      <c r="C228" s="35" t="s">
        <v>542</v>
      </c>
      <c r="D228" s="36" t="s">
        <v>118</v>
      </c>
      <c r="E228" s="36" t="s">
        <v>111</v>
      </c>
      <c r="F228" s="37">
        <v>-18</v>
      </c>
      <c r="G228" s="35"/>
      <c r="H228" s="35"/>
      <c r="I228" s="35"/>
      <c r="J228" s="35">
        <v>2.4</v>
      </c>
      <c r="K228" s="35"/>
      <c r="L228" s="36"/>
      <c r="M228" s="35"/>
      <c r="N228" s="37"/>
      <c r="O228" s="37"/>
      <c r="P228" s="48"/>
      <c r="Q228" s="30" t="str">
        <f t="shared" si="18"/>
        <v>B</v>
      </c>
      <c r="R228" s="31" t="str">
        <f t="shared" si="19"/>
        <v>Check !!</v>
      </c>
      <c r="S228" s="31" t="str">
        <f t="shared" si="20"/>
        <v>IIC</v>
      </c>
      <c r="T228" s="31" t="str">
        <f t="shared" si="21"/>
        <v>Check !!</v>
      </c>
      <c r="U228" s="31" t="str">
        <f t="shared" si="22"/>
        <v>I</v>
      </c>
      <c r="V228" s="32" t="str">
        <f t="shared" si="23"/>
        <v>Check !!</v>
      </c>
    </row>
    <row r="229" spans="2:22" s="33" customFormat="1">
      <c r="B229" s="34" t="s">
        <v>543</v>
      </c>
      <c r="C229" s="35" t="s">
        <v>157</v>
      </c>
      <c r="D229" s="36" t="s">
        <v>118</v>
      </c>
      <c r="E229" s="36" t="s">
        <v>111</v>
      </c>
      <c r="F229" s="37">
        <v>23</v>
      </c>
      <c r="G229" s="35"/>
      <c r="H229" s="35">
        <v>1.1000000000000001</v>
      </c>
      <c r="I229" s="35">
        <v>7.5</v>
      </c>
      <c r="J229" s="35">
        <v>4.5</v>
      </c>
      <c r="K229" s="35"/>
      <c r="L229" s="36"/>
      <c r="M229" s="35"/>
      <c r="N229" s="37"/>
      <c r="O229" s="37"/>
      <c r="P229" s="48"/>
      <c r="Q229" s="30" t="str">
        <f t="shared" si="18"/>
        <v>B</v>
      </c>
      <c r="R229" s="31" t="str">
        <f t="shared" si="19"/>
        <v>Check !!</v>
      </c>
      <c r="S229" s="31" t="str">
        <f t="shared" si="20"/>
        <v>IIC</v>
      </c>
      <c r="T229" s="31" t="str">
        <f t="shared" si="21"/>
        <v>Check !!</v>
      </c>
      <c r="U229" s="31" t="str">
        <f t="shared" si="22"/>
        <v>I</v>
      </c>
      <c r="V229" s="32" t="str">
        <f t="shared" si="23"/>
        <v>Check !!</v>
      </c>
    </row>
    <row r="230" spans="2:22" s="33" customFormat="1">
      <c r="B230" s="34" t="s">
        <v>544</v>
      </c>
      <c r="C230" s="35" t="s">
        <v>545</v>
      </c>
      <c r="D230" s="36" t="s">
        <v>118</v>
      </c>
      <c r="E230" s="36"/>
      <c r="F230" s="37">
        <v>89</v>
      </c>
      <c r="G230" s="35"/>
      <c r="H230" s="35"/>
      <c r="I230" s="35"/>
      <c r="J230" s="35">
        <v>3.7</v>
      </c>
      <c r="K230" s="35">
        <v>0.03</v>
      </c>
      <c r="L230" s="36"/>
      <c r="M230" s="35"/>
      <c r="N230" s="37"/>
      <c r="O230" s="51"/>
      <c r="Q230" s="30" t="str">
        <f t="shared" si="18"/>
        <v>B</v>
      </c>
      <c r="R230" s="31" t="str">
        <f t="shared" si="19"/>
        <v>Check !!</v>
      </c>
      <c r="S230" s="31" t="str">
        <f t="shared" si="20"/>
        <v>IIC</v>
      </c>
      <c r="T230" s="31" t="str">
        <f t="shared" si="21"/>
        <v>Check !!</v>
      </c>
      <c r="U230" s="31" t="str">
        <f t="shared" si="22"/>
        <v>IIIA</v>
      </c>
      <c r="V230" s="32" t="str">
        <f t="shared" si="23"/>
        <v>Check !!</v>
      </c>
    </row>
    <row r="231" spans="2:22" s="33" customFormat="1">
      <c r="B231" s="34" t="s">
        <v>546</v>
      </c>
      <c r="C231" s="35"/>
      <c r="D231" s="36" t="s">
        <v>151</v>
      </c>
      <c r="E231" s="36" t="s">
        <v>132</v>
      </c>
      <c r="F231" s="37"/>
      <c r="G231" s="35">
        <v>520</v>
      </c>
      <c r="H231" s="35">
        <v>4</v>
      </c>
      <c r="I231" s="35">
        <v>75</v>
      </c>
      <c r="J231" s="35">
        <v>0.1</v>
      </c>
      <c r="K231" s="35"/>
      <c r="L231" s="36"/>
      <c r="M231" s="35">
        <v>1.9E-2</v>
      </c>
      <c r="N231" s="37">
        <v>0.45</v>
      </c>
      <c r="O231" s="37"/>
      <c r="P231" s="48"/>
      <c r="Q231" s="30" t="str">
        <f t="shared" si="18"/>
        <v>B</v>
      </c>
      <c r="R231" s="31" t="str">
        <f t="shared" si="19"/>
        <v/>
      </c>
      <c r="S231" s="31" t="str">
        <f t="shared" si="20"/>
        <v>IIC</v>
      </c>
      <c r="T231" s="31" t="str">
        <f t="shared" si="21"/>
        <v>Check !!</v>
      </c>
      <c r="U231" s="31" t="str">
        <f t="shared" si="22"/>
        <v>I</v>
      </c>
      <c r="V231" s="32" t="str">
        <f t="shared" si="23"/>
        <v>Check !!</v>
      </c>
    </row>
    <row r="232" spans="2:22" s="33" customFormat="1">
      <c r="B232" s="38" t="s">
        <v>16</v>
      </c>
      <c r="C232" s="42" t="s">
        <v>547</v>
      </c>
      <c r="D232" s="40" t="s">
        <v>159</v>
      </c>
      <c r="E232" s="40" t="s">
        <v>132</v>
      </c>
      <c r="F232" s="41"/>
      <c r="G232" s="42">
        <v>450</v>
      </c>
      <c r="H232" s="42">
        <v>2.1</v>
      </c>
      <c r="I232" s="42">
        <v>9.5</v>
      </c>
      <c r="J232" s="42">
        <v>1.6</v>
      </c>
      <c r="K232" s="42"/>
      <c r="L232" s="40" t="s">
        <v>51</v>
      </c>
      <c r="M232" s="42">
        <v>0.25</v>
      </c>
      <c r="N232" s="41">
        <v>0.82</v>
      </c>
      <c r="O232" s="41">
        <v>0.97</v>
      </c>
      <c r="Q232" s="30" t="str">
        <f t="shared" si="18"/>
        <v>D</v>
      </c>
      <c r="R232" s="31" t="str">
        <f t="shared" si="19"/>
        <v/>
      </c>
      <c r="S232" s="31" t="str">
        <f t="shared" si="20"/>
        <v>IIA</v>
      </c>
      <c r="T232" s="31" t="str">
        <f t="shared" si="21"/>
        <v/>
      </c>
      <c r="U232" s="31" t="str">
        <f t="shared" si="22"/>
        <v>I</v>
      </c>
      <c r="V232" s="32" t="str">
        <f t="shared" si="23"/>
        <v/>
      </c>
    </row>
    <row r="233" spans="2:22" s="33" customFormat="1">
      <c r="B233" s="24" t="s">
        <v>548</v>
      </c>
      <c r="C233" s="25" t="s">
        <v>549</v>
      </c>
      <c r="D233" s="26" t="s">
        <v>159</v>
      </c>
      <c r="E233" s="26" t="s">
        <v>111</v>
      </c>
      <c r="F233" s="27">
        <v>15</v>
      </c>
      <c r="G233" s="25">
        <v>413</v>
      </c>
      <c r="H233" s="25">
        <v>2.2000000000000002</v>
      </c>
      <c r="I233" s="25">
        <v>13.7</v>
      </c>
      <c r="J233" s="25">
        <v>2.1</v>
      </c>
      <c r="K233" s="25">
        <v>20.7</v>
      </c>
      <c r="L233" s="26" t="s">
        <v>51</v>
      </c>
      <c r="M233" s="25"/>
      <c r="N233" s="27"/>
      <c r="O233" s="27">
        <v>0.89</v>
      </c>
      <c r="P233" s="48"/>
      <c r="Q233" s="30" t="str">
        <f t="shared" si="18"/>
        <v>B</v>
      </c>
      <c r="R233" s="31" t="str">
        <f t="shared" si="19"/>
        <v>Check !!</v>
      </c>
      <c r="S233" s="31" t="str">
        <f t="shared" si="20"/>
        <v>IIC</v>
      </c>
      <c r="T233" s="31" t="str">
        <f t="shared" si="21"/>
        <v>Check !!</v>
      </c>
      <c r="U233" s="31" t="str">
        <f t="shared" si="22"/>
        <v>I</v>
      </c>
      <c r="V233" s="32" t="str">
        <f t="shared" si="23"/>
        <v>Check !!</v>
      </c>
    </row>
    <row r="234" spans="2:22" s="33" customFormat="1">
      <c r="B234" s="34" t="s">
        <v>550</v>
      </c>
      <c r="C234" s="35" t="s">
        <v>551</v>
      </c>
      <c r="D234" s="36" t="s">
        <v>159</v>
      </c>
      <c r="E234" s="36" t="s">
        <v>111</v>
      </c>
      <c r="F234" s="37">
        <v>12</v>
      </c>
      <c r="G234" s="35">
        <v>399</v>
      </c>
      <c r="H234" s="35">
        <v>2</v>
      </c>
      <c r="I234" s="35">
        <v>12.7</v>
      </c>
      <c r="J234" s="35">
        <v>2.1</v>
      </c>
      <c r="K234" s="35">
        <v>45.4</v>
      </c>
      <c r="L234" s="36" t="s">
        <v>51</v>
      </c>
      <c r="M234" s="35">
        <v>0.65</v>
      </c>
      <c r="N234" s="37"/>
      <c r="O234" s="37">
        <v>1</v>
      </c>
      <c r="P234" s="48"/>
      <c r="Q234" s="30" t="str">
        <f t="shared" si="18"/>
        <v>B</v>
      </c>
      <c r="R234" s="31" t="str">
        <f t="shared" si="19"/>
        <v>Check !!</v>
      </c>
      <c r="S234" s="31" t="str">
        <f t="shared" si="20"/>
        <v>IIC</v>
      </c>
      <c r="T234" s="31" t="str">
        <f t="shared" si="21"/>
        <v>Check !!</v>
      </c>
      <c r="U234" s="31" t="str">
        <f t="shared" si="22"/>
        <v>I</v>
      </c>
      <c r="V234" s="32" t="str">
        <f t="shared" si="23"/>
        <v>Check !!</v>
      </c>
    </row>
    <row r="235" spans="2:22" s="33" customFormat="1">
      <c r="B235" s="34" t="s">
        <v>552</v>
      </c>
      <c r="C235" s="35" t="s">
        <v>553</v>
      </c>
      <c r="D235" s="36" t="s">
        <v>118</v>
      </c>
      <c r="E235" s="36"/>
      <c r="F235" s="37"/>
      <c r="G235" s="35"/>
      <c r="H235" s="35">
        <v>2.9</v>
      </c>
      <c r="I235" s="35"/>
      <c r="J235" s="35">
        <v>2.5</v>
      </c>
      <c r="K235" s="35">
        <v>2.2000000000000002</v>
      </c>
      <c r="L235" s="36"/>
      <c r="M235" s="35"/>
      <c r="N235" s="37"/>
      <c r="O235" s="37"/>
      <c r="P235" s="48"/>
      <c r="Q235" s="30" t="str">
        <f t="shared" si="18"/>
        <v>B</v>
      </c>
      <c r="R235" s="31" t="str">
        <f t="shared" si="19"/>
        <v>Check !!</v>
      </c>
      <c r="S235" s="31" t="str">
        <f t="shared" si="20"/>
        <v>IIC</v>
      </c>
      <c r="T235" s="31" t="str">
        <f t="shared" si="21"/>
        <v>Check !!</v>
      </c>
      <c r="U235" s="31" t="str">
        <f t="shared" si="22"/>
        <v>I</v>
      </c>
      <c r="V235" s="32" t="str">
        <f t="shared" si="23"/>
        <v>Check !!</v>
      </c>
    </row>
    <row r="236" spans="2:22" s="33" customFormat="1">
      <c r="B236" s="34" t="s">
        <v>554</v>
      </c>
      <c r="C236" s="35" t="s">
        <v>555</v>
      </c>
      <c r="D236" s="36" t="s">
        <v>193</v>
      </c>
      <c r="E236" s="36" t="s">
        <v>111</v>
      </c>
      <c r="F236" s="37">
        <v>-9</v>
      </c>
      <c r="G236" s="35">
        <v>207</v>
      </c>
      <c r="H236" s="35">
        <v>2.6</v>
      </c>
      <c r="I236" s="35">
        <v>17</v>
      </c>
      <c r="J236" s="35">
        <v>2</v>
      </c>
      <c r="K236" s="35">
        <v>318.5</v>
      </c>
      <c r="L236" s="36" t="s">
        <v>136</v>
      </c>
      <c r="M236" s="35"/>
      <c r="N236" s="37"/>
      <c r="O236" s="37">
        <v>0.86</v>
      </c>
      <c r="P236" s="48"/>
      <c r="Q236" s="30" t="str">
        <f t="shared" si="18"/>
        <v>B</v>
      </c>
      <c r="R236" s="31" t="str">
        <f t="shared" si="19"/>
        <v>Check !!</v>
      </c>
      <c r="S236" s="31" t="str">
        <f t="shared" si="20"/>
        <v>IIC</v>
      </c>
      <c r="T236" s="31" t="str">
        <f t="shared" si="21"/>
        <v>Check !!</v>
      </c>
      <c r="U236" s="31" t="str">
        <f t="shared" si="22"/>
        <v>I</v>
      </c>
      <c r="V236" s="32" t="str">
        <f t="shared" si="23"/>
        <v>Check !!</v>
      </c>
    </row>
    <row r="237" spans="2:22" s="33" customFormat="1">
      <c r="B237" s="34" t="s">
        <v>556</v>
      </c>
      <c r="C237" s="44" t="s">
        <v>557</v>
      </c>
      <c r="D237" s="36" t="s">
        <v>118</v>
      </c>
      <c r="E237" s="36" t="s">
        <v>115</v>
      </c>
      <c r="F237" s="37">
        <v>54</v>
      </c>
      <c r="G237" s="35">
        <v>466</v>
      </c>
      <c r="H237" s="35">
        <v>2.9</v>
      </c>
      <c r="I237" s="35">
        <v>12.1</v>
      </c>
      <c r="J237" s="35">
        <v>2.5</v>
      </c>
      <c r="K237" s="35">
        <v>3.7</v>
      </c>
      <c r="L237" s="36" t="s">
        <v>51</v>
      </c>
      <c r="M237" s="35"/>
      <c r="N237" s="37"/>
      <c r="O237" s="37">
        <v>1.1000000000000001</v>
      </c>
      <c r="P237" s="48"/>
      <c r="Q237" s="30" t="str">
        <f t="shared" si="18"/>
        <v>B</v>
      </c>
      <c r="R237" s="31" t="str">
        <f t="shared" si="19"/>
        <v>Check !!</v>
      </c>
      <c r="S237" s="31" t="str">
        <f t="shared" si="20"/>
        <v>IIC</v>
      </c>
      <c r="T237" s="31" t="str">
        <f t="shared" si="21"/>
        <v>Check !!</v>
      </c>
      <c r="U237" s="31" t="str">
        <f t="shared" si="22"/>
        <v>II</v>
      </c>
      <c r="V237" s="32" t="str">
        <f t="shared" si="23"/>
        <v>Check !!</v>
      </c>
    </row>
    <row r="238" spans="2:22" s="33" customFormat="1">
      <c r="B238" s="34" t="s">
        <v>558</v>
      </c>
      <c r="C238" s="43">
        <v>29102</v>
      </c>
      <c r="D238" s="36" t="s">
        <v>118</v>
      </c>
      <c r="E238" s="36"/>
      <c r="F238" s="37">
        <v>74</v>
      </c>
      <c r="G238" s="35">
        <v>285</v>
      </c>
      <c r="H238" s="35">
        <v>1.3</v>
      </c>
      <c r="I238" s="35">
        <v>9.5</v>
      </c>
      <c r="J238" s="35">
        <v>4.5</v>
      </c>
      <c r="K238" s="35">
        <v>1.4</v>
      </c>
      <c r="L238" s="36"/>
      <c r="M238" s="35"/>
      <c r="N238" s="37"/>
      <c r="O238" s="37"/>
      <c r="P238" s="48"/>
      <c r="Q238" s="30" t="str">
        <f t="shared" si="18"/>
        <v>B</v>
      </c>
      <c r="R238" s="31" t="str">
        <f t="shared" si="19"/>
        <v>Check !!</v>
      </c>
      <c r="S238" s="31" t="str">
        <f t="shared" si="20"/>
        <v>IIC</v>
      </c>
      <c r="T238" s="31" t="str">
        <f t="shared" si="21"/>
        <v>Check !!</v>
      </c>
      <c r="U238" s="31" t="str">
        <f t="shared" si="22"/>
        <v>IIIA</v>
      </c>
      <c r="V238" s="32" t="str">
        <f t="shared" si="23"/>
        <v>Check !!</v>
      </c>
    </row>
    <row r="239" spans="2:22" s="33" customFormat="1">
      <c r="B239" s="34" t="s">
        <v>559</v>
      </c>
      <c r="C239" s="35" t="s">
        <v>560</v>
      </c>
      <c r="D239" s="36" t="s">
        <v>118</v>
      </c>
      <c r="E239" s="36" t="s">
        <v>111</v>
      </c>
      <c r="F239" s="37">
        <v>14</v>
      </c>
      <c r="G239" s="35">
        <v>450</v>
      </c>
      <c r="H239" s="35">
        <v>1.7</v>
      </c>
      <c r="I239" s="35">
        <v>8</v>
      </c>
      <c r="J239" s="35">
        <v>3.5</v>
      </c>
      <c r="K239" s="35">
        <v>33.4</v>
      </c>
      <c r="L239" s="36" t="s">
        <v>51</v>
      </c>
      <c r="M239" s="35"/>
      <c r="N239" s="37"/>
      <c r="O239" s="37">
        <v>1.05</v>
      </c>
      <c r="P239" s="48"/>
      <c r="Q239" s="30" t="str">
        <f t="shared" si="18"/>
        <v>B</v>
      </c>
      <c r="R239" s="31" t="str">
        <f t="shared" si="19"/>
        <v>Check !!</v>
      </c>
      <c r="S239" s="31" t="str">
        <f t="shared" si="20"/>
        <v>IIC</v>
      </c>
      <c r="T239" s="31" t="str">
        <f t="shared" si="21"/>
        <v>Check !!</v>
      </c>
      <c r="U239" s="31" t="str">
        <f t="shared" si="22"/>
        <v>I</v>
      </c>
      <c r="V239" s="32" t="str">
        <f t="shared" si="23"/>
        <v>Check !!</v>
      </c>
    </row>
    <row r="240" spans="2:22" s="33" customFormat="1">
      <c r="B240" s="38" t="s">
        <v>561</v>
      </c>
      <c r="C240" s="42" t="s">
        <v>562</v>
      </c>
      <c r="D240" s="40" t="s">
        <v>110</v>
      </c>
      <c r="E240" s="40" t="s">
        <v>111</v>
      </c>
      <c r="F240" s="41">
        <v>21</v>
      </c>
      <c r="G240" s="42">
        <v>215</v>
      </c>
      <c r="H240" s="42">
        <v>1.3</v>
      </c>
      <c r="I240" s="42">
        <v>7</v>
      </c>
      <c r="J240" s="42">
        <v>3.5</v>
      </c>
      <c r="K240" s="42">
        <v>62.3</v>
      </c>
      <c r="L240" s="40"/>
      <c r="M240" s="42"/>
      <c r="N240" s="41"/>
      <c r="O240" s="41"/>
      <c r="P240" s="48"/>
      <c r="Q240" s="30" t="str">
        <f t="shared" si="18"/>
        <v>B</v>
      </c>
      <c r="R240" s="31" t="str">
        <f t="shared" si="19"/>
        <v>Check !!</v>
      </c>
      <c r="S240" s="31" t="str">
        <f t="shared" si="20"/>
        <v>IIC</v>
      </c>
      <c r="T240" s="31" t="str">
        <f t="shared" si="21"/>
        <v>Check !!</v>
      </c>
      <c r="U240" s="31" t="str">
        <f t="shared" si="22"/>
        <v>I</v>
      </c>
      <c r="V240" s="32" t="str">
        <f t="shared" si="23"/>
        <v>Check !!</v>
      </c>
    </row>
    <row r="241" spans="2:22" s="33" customFormat="1">
      <c r="B241" s="24" t="s">
        <v>563</v>
      </c>
      <c r="C241" s="25" t="s">
        <v>564</v>
      </c>
      <c r="D241" s="26" t="s">
        <v>565</v>
      </c>
      <c r="E241" s="26" t="s">
        <v>111</v>
      </c>
      <c r="F241" s="27">
        <v>20</v>
      </c>
      <c r="G241" s="25">
        <v>175</v>
      </c>
      <c r="H241" s="25">
        <v>2</v>
      </c>
      <c r="I241" s="25">
        <v>100</v>
      </c>
      <c r="J241" s="25"/>
      <c r="K241" s="25"/>
      <c r="L241" s="26"/>
      <c r="M241" s="25"/>
      <c r="N241" s="27"/>
      <c r="O241" s="27"/>
      <c r="P241" s="48"/>
      <c r="Q241" s="30" t="str">
        <f t="shared" si="18"/>
        <v>B</v>
      </c>
      <c r="R241" s="31" t="str">
        <f t="shared" si="19"/>
        <v/>
      </c>
      <c r="S241" s="31" t="str">
        <f t="shared" si="20"/>
        <v>IIC</v>
      </c>
      <c r="T241" s="31" t="str">
        <f t="shared" si="21"/>
        <v>Check !!</v>
      </c>
      <c r="U241" s="31" t="str">
        <f t="shared" si="22"/>
        <v>I</v>
      </c>
      <c r="V241" s="32" t="str">
        <f t="shared" si="23"/>
        <v>Check !!</v>
      </c>
    </row>
    <row r="242" spans="2:22" s="33" customFormat="1">
      <c r="B242" s="34" t="s">
        <v>566</v>
      </c>
      <c r="C242" s="35" t="s">
        <v>567</v>
      </c>
      <c r="D242" s="36" t="s">
        <v>141</v>
      </c>
      <c r="E242" s="36" t="s">
        <v>132</v>
      </c>
      <c r="F242" s="37"/>
      <c r="G242" s="35">
        <v>460</v>
      </c>
      <c r="H242" s="35">
        <v>2.4</v>
      </c>
      <c r="I242" s="35">
        <v>10.3</v>
      </c>
      <c r="J242" s="35">
        <v>1.5</v>
      </c>
      <c r="K242" s="35"/>
      <c r="L242" s="36" t="s">
        <v>51</v>
      </c>
      <c r="M242" s="35">
        <v>0.28000000000000003</v>
      </c>
      <c r="N242" s="37"/>
      <c r="O242" s="37">
        <v>0.91</v>
      </c>
      <c r="Q242" s="30" t="str">
        <f t="shared" si="18"/>
        <v>B</v>
      </c>
      <c r="R242" s="31" t="str">
        <f t="shared" si="19"/>
        <v>Check !!</v>
      </c>
      <c r="S242" s="31" t="str">
        <f t="shared" si="20"/>
        <v>IIC</v>
      </c>
      <c r="T242" s="31" t="str">
        <f t="shared" si="21"/>
        <v>Check !!</v>
      </c>
      <c r="U242" s="31" t="str">
        <f t="shared" si="22"/>
        <v>I</v>
      </c>
      <c r="V242" s="32" t="str">
        <f t="shared" si="23"/>
        <v>Check !!</v>
      </c>
    </row>
    <row r="243" spans="2:22" s="33" customFormat="1">
      <c r="B243" s="34" t="s">
        <v>568</v>
      </c>
      <c r="C243" s="35" t="s">
        <v>569</v>
      </c>
      <c r="D243" s="36" t="s">
        <v>118</v>
      </c>
      <c r="E243" s="36" t="s">
        <v>111</v>
      </c>
      <c r="F243" s="37">
        <v>16</v>
      </c>
      <c r="G243" s="35">
        <v>557</v>
      </c>
      <c r="H243" s="35">
        <v>3.4</v>
      </c>
      <c r="I243" s="35">
        <v>14.5</v>
      </c>
      <c r="J243" s="35">
        <v>3.9</v>
      </c>
      <c r="K243" s="35">
        <v>51.7</v>
      </c>
      <c r="L243" s="36" t="s">
        <v>51</v>
      </c>
      <c r="M243" s="35"/>
      <c r="N243" s="37"/>
      <c r="O243" s="37">
        <v>1.32</v>
      </c>
      <c r="P243" s="48"/>
      <c r="Q243" s="30" t="str">
        <f t="shared" si="18"/>
        <v>B</v>
      </c>
      <c r="R243" s="31" t="str">
        <f t="shared" si="19"/>
        <v>Check !!</v>
      </c>
      <c r="S243" s="31" t="str">
        <f t="shared" si="20"/>
        <v>IIC</v>
      </c>
      <c r="T243" s="31" t="str">
        <f t="shared" si="21"/>
        <v>Check !!</v>
      </c>
      <c r="U243" s="31" t="str">
        <f t="shared" si="22"/>
        <v>I</v>
      </c>
      <c r="V243" s="32" t="str">
        <f t="shared" si="23"/>
        <v>Check !!</v>
      </c>
    </row>
    <row r="244" spans="2:22" s="33" customFormat="1">
      <c r="B244" s="34" t="s">
        <v>570</v>
      </c>
      <c r="C244" s="35" t="s">
        <v>571</v>
      </c>
      <c r="D244" s="36" t="s">
        <v>190</v>
      </c>
      <c r="E244" s="36" t="s">
        <v>111</v>
      </c>
      <c r="F244" s="37">
        <v>-37</v>
      </c>
      <c r="G244" s="35">
        <v>449</v>
      </c>
      <c r="H244" s="35">
        <v>2.2999999999999998</v>
      </c>
      <c r="I244" s="35">
        <v>36</v>
      </c>
      <c r="J244" s="35">
        <v>2</v>
      </c>
      <c r="K244" s="35">
        <v>534.4</v>
      </c>
      <c r="L244" s="36" t="s">
        <v>136</v>
      </c>
      <c r="M244" s="35">
        <v>0.13</v>
      </c>
      <c r="N244" s="37"/>
      <c r="O244" s="37">
        <v>0.7</v>
      </c>
      <c r="P244" s="48"/>
      <c r="Q244" s="30" t="str">
        <f t="shared" si="18"/>
        <v>B</v>
      </c>
      <c r="R244" s="31" t="str">
        <f t="shared" si="19"/>
        <v>Check !!</v>
      </c>
      <c r="S244" s="31" t="str">
        <f t="shared" si="20"/>
        <v>IIC</v>
      </c>
      <c r="T244" s="31" t="str">
        <f t="shared" si="21"/>
        <v>Check !!</v>
      </c>
      <c r="U244" s="31" t="str">
        <f t="shared" si="22"/>
        <v>I</v>
      </c>
      <c r="V244" s="32" t="str">
        <f t="shared" si="23"/>
        <v>Check !!</v>
      </c>
    </row>
    <row r="245" spans="2:22" s="33" customFormat="1">
      <c r="B245" s="34" t="s">
        <v>572</v>
      </c>
      <c r="C245" s="35" t="s">
        <v>573</v>
      </c>
      <c r="D245" s="36" t="s">
        <v>141</v>
      </c>
      <c r="E245" s="36" t="s">
        <v>111</v>
      </c>
      <c r="F245" s="37">
        <v>20</v>
      </c>
      <c r="G245" s="35">
        <v>482</v>
      </c>
      <c r="H245" s="35">
        <v>1.8</v>
      </c>
      <c r="I245" s="35">
        <v>12.4</v>
      </c>
      <c r="J245" s="35">
        <v>2.7</v>
      </c>
      <c r="K245" s="35">
        <v>20.8</v>
      </c>
      <c r="L245" s="36" t="s">
        <v>51</v>
      </c>
      <c r="M245" s="35"/>
      <c r="N245" s="37"/>
      <c r="O245" s="37"/>
      <c r="P245" s="48"/>
      <c r="Q245" s="30" t="str">
        <f t="shared" si="18"/>
        <v>B</v>
      </c>
      <c r="R245" s="31" t="str">
        <f t="shared" si="19"/>
        <v>Check !!</v>
      </c>
      <c r="S245" s="31" t="str">
        <f t="shared" si="20"/>
        <v>IIC</v>
      </c>
      <c r="T245" s="31" t="str">
        <f t="shared" si="21"/>
        <v>Check !!</v>
      </c>
      <c r="U245" s="31" t="str">
        <f t="shared" si="22"/>
        <v>I</v>
      </c>
      <c r="V245" s="32" t="str">
        <f t="shared" si="23"/>
        <v>Check !!</v>
      </c>
    </row>
    <row r="246" spans="2:22" s="33" customFormat="1">
      <c r="B246" s="34" t="s">
        <v>574</v>
      </c>
      <c r="C246" s="35" t="s">
        <v>575</v>
      </c>
      <c r="D246" s="36" t="s">
        <v>141</v>
      </c>
      <c r="E246" s="36" t="s">
        <v>111</v>
      </c>
      <c r="F246" s="37">
        <v>31</v>
      </c>
      <c r="G246" s="35">
        <v>490</v>
      </c>
      <c r="H246" s="35">
        <v>0.9</v>
      </c>
      <c r="I246" s="35">
        <v>6.8</v>
      </c>
      <c r="J246" s="35">
        <v>3.6</v>
      </c>
      <c r="K246" s="35">
        <v>6.1</v>
      </c>
      <c r="L246" s="36" t="s">
        <v>51</v>
      </c>
      <c r="M246" s="35"/>
      <c r="N246" s="37">
        <v>1.21</v>
      </c>
      <c r="O246" s="37"/>
      <c r="P246" s="48"/>
      <c r="Q246" s="30" t="str">
        <f t="shared" si="18"/>
        <v>B</v>
      </c>
      <c r="R246" s="31" t="str">
        <f t="shared" si="19"/>
        <v>Check !!</v>
      </c>
      <c r="S246" s="31" t="str">
        <f t="shared" si="20"/>
        <v>IIC</v>
      </c>
      <c r="T246" s="31" t="str">
        <f t="shared" si="21"/>
        <v>Check !!</v>
      </c>
      <c r="U246" s="31" t="str">
        <f t="shared" si="22"/>
        <v>I</v>
      </c>
      <c r="V246" s="32" t="str">
        <f t="shared" si="23"/>
        <v>Check !!</v>
      </c>
    </row>
    <row r="247" spans="2:22" s="33" customFormat="1">
      <c r="B247" s="34" t="s">
        <v>576</v>
      </c>
      <c r="C247" s="35" t="s">
        <v>577</v>
      </c>
      <c r="D247" s="36" t="s">
        <v>110</v>
      </c>
      <c r="E247" s="36" t="s">
        <v>111</v>
      </c>
      <c r="F247" s="37">
        <v>-14</v>
      </c>
      <c r="G247" s="35">
        <v>321</v>
      </c>
      <c r="H247" s="35">
        <v>2</v>
      </c>
      <c r="I247" s="35">
        <v>11.8</v>
      </c>
      <c r="J247" s="35">
        <v>2.5</v>
      </c>
      <c r="K247" s="35">
        <v>161.6</v>
      </c>
      <c r="L247" s="36" t="s">
        <v>136</v>
      </c>
      <c r="M247" s="35">
        <v>0.54</v>
      </c>
      <c r="N247" s="37"/>
      <c r="O247" s="37">
        <v>0.87</v>
      </c>
      <c r="P247" s="48"/>
      <c r="Q247" s="30" t="str">
        <f t="shared" si="18"/>
        <v>B</v>
      </c>
      <c r="R247" s="31" t="str">
        <f t="shared" si="19"/>
        <v>Check !!</v>
      </c>
      <c r="S247" s="31" t="str">
        <f t="shared" si="20"/>
        <v>IIC</v>
      </c>
      <c r="T247" s="31" t="str">
        <f t="shared" si="21"/>
        <v>Check !!</v>
      </c>
      <c r="U247" s="31" t="str">
        <f t="shared" si="22"/>
        <v>I</v>
      </c>
      <c r="V247" s="32" t="str">
        <f t="shared" si="23"/>
        <v>Check !!</v>
      </c>
    </row>
    <row r="248" spans="2:22" s="33" customFormat="1">
      <c r="B248" s="34" t="s">
        <v>578</v>
      </c>
      <c r="C248" s="35" t="s">
        <v>579</v>
      </c>
      <c r="D248" s="36" t="s">
        <v>118</v>
      </c>
      <c r="E248" s="36" t="s">
        <v>126</v>
      </c>
      <c r="F248" s="37"/>
      <c r="G248" s="35">
        <v>385</v>
      </c>
      <c r="H248" s="35">
        <v>0.8</v>
      </c>
      <c r="I248" s="35">
        <v>5</v>
      </c>
      <c r="J248" s="35">
        <v>4.5999999999999996</v>
      </c>
      <c r="K248" s="35">
        <v>0.4</v>
      </c>
      <c r="L248" s="36"/>
      <c r="M248" s="35"/>
      <c r="N248" s="37"/>
      <c r="O248" s="37"/>
      <c r="P248" s="48"/>
      <c r="Q248" s="30" t="str">
        <f t="shared" si="18"/>
        <v>B</v>
      </c>
      <c r="R248" s="31" t="str">
        <f t="shared" si="19"/>
        <v>Check !!</v>
      </c>
      <c r="S248" s="31" t="str">
        <f t="shared" si="20"/>
        <v>IIC</v>
      </c>
      <c r="T248" s="31" t="str">
        <f t="shared" si="21"/>
        <v>Check !!</v>
      </c>
      <c r="U248" s="31" t="str">
        <f t="shared" si="22"/>
        <v>I</v>
      </c>
      <c r="V248" s="32" t="str">
        <f t="shared" si="23"/>
        <v>Check !!</v>
      </c>
    </row>
    <row r="249" spans="2:22" s="33" customFormat="1">
      <c r="B249" s="34" t="s">
        <v>580</v>
      </c>
      <c r="C249" s="35" t="s">
        <v>581</v>
      </c>
      <c r="D249" s="36" t="s">
        <v>193</v>
      </c>
      <c r="E249" s="36" t="s">
        <v>115</v>
      </c>
      <c r="F249" s="37">
        <v>38</v>
      </c>
      <c r="G249" s="35">
        <v>9.1999999999999993</v>
      </c>
      <c r="H249" s="35"/>
      <c r="I249" s="35"/>
      <c r="J249" s="35"/>
      <c r="K249" s="35"/>
      <c r="L249" s="36"/>
      <c r="M249" s="35"/>
      <c r="N249" s="37"/>
      <c r="O249" s="37"/>
      <c r="P249" s="48"/>
      <c r="Q249" s="30" t="str">
        <f t="shared" si="18"/>
        <v>B</v>
      </c>
      <c r="R249" s="31" t="str">
        <f t="shared" si="19"/>
        <v>Check !!</v>
      </c>
      <c r="S249" s="31" t="str">
        <f t="shared" si="20"/>
        <v>IIC</v>
      </c>
      <c r="T249" s="31" t="str">
        <f t="shared" si="21"/>
        <v>Check !!</v>
      </c>
      <c r="U249" s="31" t="str">
        <f t="shared" si="22"/>
        <v>II</v>
      </c>
      <c r="V249" s="32" t="str">
        <f t="shared" si="23"/>
        <v>Check !!</v>
      </c>
    </row>
    <row r="250" spans="2:22" s="33" customFormat="1">
      <c r="B250" s="38" t="s">
        <v>628</v>
      </c>
      <c r="C250" s="42" t="s">
        <v>582</v>
      </c>
      <c r="D250" s="40" t="s">
        <v>141</v>
      </c>
      <c r="E250" s="40" t="s">
        <v>111</v>
      </c>
      <c r="F250" s="41">
        <v>4</v>
      </c>
      <c r="G250" s="42">
        <v>480</v>
      </c>
      <c r="H250" s="42">
        <v>1.1000000000000001</v>
      </c>
      <c r="I250" s="42">
        <v>7.1</v>
      </c>
      <c r="J250" s="42">
        <v>3.1</v>
      </c>
      <c r="K250" s="42">
        <v>28.53</v>
      </c>
      <c r="L250" s="40" t="s">
        <v>51</v>
      </c>
      <c r="M250" s="42">
        <v>0.24</v>
      </c>
      <c r="N250" s="41"/>
      <c r="O250" s="41"/>
      <c r="P250" s="48"/>
      <c r="Q250" s="30" t="str">
        <f t="shared" si="18"/>
        <v>B</v>
      </c>
      <c r="R250" s="31" t="str">
        <f t="shared" si="19"/>
        <v>Check !!</v>
      </c>
      <c r="S250" s="31" t="str">
        <f t="shared" si="20"/>
        <v>IIC</v>
      </c>
      <c r="T250" s="31" t="str">
        <f t="shared" si="21"/>
        <v>Check !!</v>
      </c>
      <c r="U250" s="31" t="str">
        <f t="shared" si="22"/>
        <v>I</v>
      </c>
      <c r="V250" s="32" t="str">
        <f t="shared" si="23"/>
        <v>Check !!</v>
      </c>
    </row>
    <row r="251" spans="2:22" s="33" customFormat="1">
      <c r="B251" s="24" t="s">
        <v>583</v>
      </c>
      <c r="C251" s="25" t="s">
        <v>584</v>
      </c>
      <c r="D251" s="26" t="s">
        <v>118</v>
      </c>
      <c r="E251" s="26" t="s">
        <v>126</v>
      </c>
      <c r="F251" s="27"/>
      <c r="G251" s="25"/>
      <c r="H251" s="25">
        <v>0.6</v>
      </c>
      <c r="I251" s="25"/>
      <c r="J251" s="25">
        <v>6.4</v>
      </c>
      <c r="K251" s="25">
        <v>593.4</v>
      </c>
      <c r="L251" s="26"/>
      <c r="M251" s="25"/>
      <c r="N251" s="27"/>
      <c r="O251" s="27"/>
      <c r="P251" s="48"/>
      <c r="Q251" s="30" t="str">
        <f t="shared" si="18"/>
        <v>B</v>
      </c>
      <c r="R251" s="31" t="str">
        <f t="shared" si="19"/>
        <v>Check !!</v>
      </c>
      <c r="S251" s="31" t="str">
        <f t="shared" si="20"/>
        <v>IIC</v>
      </c>
      <c r="T251" s="31" t="str">
        <f t="shared" si="21"/>
        <v>Check !!</v>
      </c>
      <c r="U251" s="31" t="str">
        <f t="shared" si="22"/>
        <v>I</v>
      </c>
      <c r="V251" s="32" t="str">
        <f t="shared" si="23"/>
        <v>Check !!</v>
      </c>
    </row>
    <row r="252" spans="2:22" s="33" customFormat="1">
      <c r="B252" s="34" t="s">
        <v>585</v>
      </c>
      <c r="C252" s="35" t="s">
        <v>586</v>
      </c>
      <c r="D252" s="36" t="s">
        <v>110</v>
      </c>
      <c r="E252" s="36" t="s">
        <v>111</v>
      </c>
      <c r="F252" s="37">
        <v>-9</v>
      </c>
      <c r="G252" s="35">
        <v>249</v>
      </c>
      <c r="H252" s="35">
        <v>1.2</v>
      </c>
      <c r="I252" s="35">
        <v>8</v>
      </c>
      <c r="J252" s="35">
        <v>3.5</v>
      </c>
      <c r="K252" s="35">
        <v>68.5</v>
      </c>
      <c r="L252" s="36" t="s">
        <v>51</v>
      </c>
      <c r="M252" s="35">
        <v>0.75</v>
      </c>
      <c r="N252" s="37"/>
      <c r="O252" s="37">
        <v>1.05</v>
      </c>
      <c r="P252" s="48"/>
      <c r="Q252" s="30" t="str">
        <f t="shared" si="18"/>
        <v>B</v>
      </c>
      <c r="R252" s="31" t="str">
        <f t="shared" si="19"/>
        <v>Check !!</v>
      </c>
      <c r="S252" s="31" t="str">
        <f t="shared" si="20"/>
        <v>IIC</v>
      </c>
      <c r="T252" s="31" t="str">
        <f t="shared" si="21"/>
        <v>Check !!</v>
      </c>
      <c r="U252" s="31" t="str">
        <f t="shared" si="22"/>
        <v>I</v>
      </c>
      <c r="V252" s="32" t="str">
        <f t="shared" si="23"/>
        <v>Check !!</v>
      </c>
    </row>
    <row r="253" spans="2:22" s="33" customFormat="1">
      <c r="B253" s="34" t="s">
        <v>587</v>
      </c>
      <c r="C253" s="35" t="s">
        <v>588</v>
      </c>
      <c r="D253" s="36" t="s">
        <v>118</v>
      </c>
      <c r="E253" s="36"/>
      <c r="F253" s="37">
        <v>83</v>
      </c>
      <c r="G253" s="35"/>
      <c r="H253" s="35"/>
      <c r="I253" s="35">
        <v>56</v>
      </c>
      <c r="J253" s="35">
        <v>5.6</v>
      </c>
      <c r="K253" s="35"/>
      <c r="L253" s="36"/>
      <c r="M253" s="35"/>
      <c r="N253" s="37"/>
      <c r="O253" s="37"/>
      <c r="P253" s="29"/>
      <c r="Q253" s="30" t="str">
        <f t="shared" si="18"/>
        <v>B</v>
      </c>
      <c r="R253" s="31" t="str">
        <f t="shared" si="19"/>
        <v>Check !!</v>
      </c>
      <c r="S253" s="31" t="str">
        <f t="shared" si="20"/>
        <v>IIC</v>
      </c>
      <c r="T253" s="31" t="str">
        <f t="shared" si="21"/>
        <v>Check !!</v>
      </c>
      <c r="U253" s="31" t="str">
        <f t="shared" si="22"/>
        <v>IIIA</v>
      </c>
      <c r="V253" s="32" t="str">
        <f t="shared" si="23"/>
        <v>Check !!</v>
      </c>
    </row>
    <row r="254" spans="2:22" s="33" customFormat="1">
      <c r="B254" s="34" t="s">
        <v>589</v>
      </c>
      <c r="C254" s="35"/>
      <c r="D254" s="36" t="s">
        <v>118</v>
      </c>
      <c r="E254" s="36"/>
      <c r="F254" s="37"/>
      <c r="G254" s="35">
        <v>442</v>
      </c>
      <c r="H254" s="35"/>
      <c r="I254" s="35"/>
      <c r="J254" s="35"/>
      <c r="K254" s="35"/>
      <c r="L254" s="36"/>
      <c r="M254" s="35"/>
      <c r="N254" s="37"/>
      <c r="O254" s="37"/>
      <c r="P254" s="29"/>
      <c r="Q254" s="30" t="str">
        <f t="shared" si="18"/>
        <v>B</v>
      </c>
      <c r="R254" s="31" t="str">
        <f t="shared" si="19"/>
        <v>Check !!</v>
      </c>
      <c r="S254" s="31" t="str">
        <f t="shared" si="20"/>
        <v>IIC</v>
      </c>
      <c r="T254" s="31" t="str">
        <f t="shared" si="21"/>
        <v>Check !!</v>
      </c>
      <c r="U254" s="31" t="str">
        <f t="shared" si="22"/>
        <v>I</v>
      </c>
      <c r="V254" s="32" t="str">
        <f t="shared" si="23"/>
        <v>Check !!</v>
      </c>
    </row>
    <row r="255" spans="2:22" s="33" customFormat="1">
      <c r="B255" s="34" t="s">
        <v>590</v>
      </c>
      <c r="C255" s="35"/>
      <c r="D255" s="36" t="s">
        <v>118</v>
      </c>
      <c r="E255" s="36"/>
      <c r="F255" s="37"/>
      <c r="G255" s="35">
        <v>407</v>
      </c>
      <c r="H255" s="35"/>
      <c r="I255" s="35"/>
      <c r="J255" s="35"/>
      <c r="K255" s="35"/>
      <c r="L255" s="36"/>
      <c r="M255" s="35"/>
      <c r="N255" s="37"/>
      <c r="O255" s="37"/>
      <c r="P255" s="29"/>
      <c r="Q255" s="30" t="str">
        <f t="shared" si="18"/>
        <v>B</v>
      </c>
      <c r="R255" s="31" t="str">
        <f t="shared" si="19"/>
        <v>Check !!</v>
      </c>
      <c r="S255" s="31" t="str">
        <f t="shared" si="20"/>
        <v>IIC</v>
      </c>
      <c r="T255" s="31" t="str">
        <f t="shared" si="21"/>
        <v>Check !!</v>
      </c>
      <c r="U255" s="31" t="str">
        <f t="shared" si="22"/>
        <v>I</v>
      </c>
      <c r="V255" s="32" t="str">
        <f t="shared" si="23"/>
        <v>Check !!</v>
      </c>
    </row>
    <row r="256" spans="2:22" s="33" customFormat="1">
      <c r="B256" s="34" t="s">
        <v>591</v>
      </c>
      <c r="C256" s="35"/>
      <c r="D256" s="36" t="s">
        <v>118</v>
      </c>
      <c r="E256" s="36"/>
      <c r="F256" s="37"/>
      <c r="G256" s="35">
        <v>396</v>
      </c>
      <c r="H256" s="35"/>
      <c r="I256" s="35"/>
      <c r="J256" s="35"/>
      <c r="K256" s="35"/>
      <c r="L256" s="36"/>
      <c r="M256" s="35"/>
      <c r="N256" s="37"/>
      <c r="O256" s="37"/>
      <c r="P256" s="29"/>
      <c r="Q256" s="30" t="str">
        <f t="shared" si="18"/>
        <v>B</v>
      </c>
      <c r="R256" s="31" t="str">
        <f t="shared" si="19"/>
        <v>Check !!</v>
      </c>
      <c r="S256" s="31" t="str">
        <f t="shared" si="20"/>
        <v>IIC</v>
      </c>
      <c r="T256" s="31" t="str">
        <f t="shared" si="21"/>
        <v>Check !!</v>
      </c>
      <c r="U256" s="31" t="str">
        <f t="shared" si="22"/>
        <v>I</v>
      </c>
      <c r="V256" s="32" t="str">
        <f t="shared" si="23"/>
        <v>Check !!</v>
      </c>
    </row>
    <row r="257" spans="2:22" s="33" customFormat="1">
      <c r="B257" s="34" t="s">
        <v>592</v>
      </c>
      <c r="C257" s="35"/>
      <c r="D257" s="36" t="s">
        <v>118</v>
      </c>
      <c r="E257" s="36"/>
      <c r="F257" s="37"/>
      <c r="G257" s="35">
        <v>415</v>
      </c>
      <c r="H257" s="35"/>
      <c r="I257" s="35"/>
      <c r="J257" s="35"/>
      <c r="K257" s="35"/>
      <c r="L257" s="36" t="s">
        <v>51</v>
      </c>
      <c r="M257" s="35"/>
      <c r="N257" s="37"/>
      <c r="O257" s="37">
        <v>1.04</v>
      </c>
      <c r="P257" s="29"/>
      <c r="Q257" s="30" t="str">
        <f t="shared" si="18"/>
        <v>B</v>
      </c>
      <c r="R257" s="31" t="str">
        <f t="shared" si="19"/>
        <v>Check !!</v>
      </c>
      <c r="S257" s="31" t="str">
        <f t="shared" si="20"/>
        <v>IIC</v>
      </c>
      <c r="T257" s="31" t="str">
        <f t="shared" si="21"/>
        <v>Check !!</v>
      </c>
      <c r="U257" s="31" t="str">
        <f t="shared" si="22"/>
        <v>I</v>
      </c>
      <c r="V257" s="32" t="str">
        <f t="shared" si="23"/>
        <v>Check !!</v>
      </c>
    </row>
    <row r="258" spans="2:22" s="33" customFormat="1">
      <c r="B258" s="34" t="s">
        <v>593</v>
      </c>
      <c r="C258" s="35"/>
      <c r="D258" s="36" t="s">
        <v>118</v>
      </c>
      <c r="E258" s="36"/>
      <c r="F258" s="37"/>
      <c r="G258" s="35">
        <v>425</v>
      </c>
      <c r="H258" s="35"/>
      <c r="I258" s="35"/>
      <c r="J258" s="35"/>
      <c r="K258" s="35"/>
      <c r="L258" s="36"/>
      <c r="M258" s="35"/>
      <c r="N258" s="37"/>
      <c r="O258" s="37"/>
      <c r="P258" s="29"/>
      <c r="Q258" s="30" t="str">
        <f t="shared" si="18"/>
        <v>B</v>
      </c>
      <c r="R258" s="31" t="str">
        <f t="shared" si="19"/>
        <v>Check !!</v>
      </c>
      <c r="S258" s="31" t="str">
        <f t="shared" si="20"/>
        <v>IIC</v>
      </c>
      <c r="T258" s="31" t="str">
        <f t="shared" si="21"/>
        <v>Check !!</v>
      </c>
      <c r="U258" s="31" t="str">
        <f t="shared" si="22"/>
        <v>I</v>
      </c>
      <c r="V258" s="32" t="str">
        <f t="shared" si="23"/>
        <v>Check !!</v>
      </c>
    </row>
    <row r="259" spans="2:22" s="33" customFormat="1">
      <c r="B259" s="34" t="s">
        <v>594</v>
      </c>
      <c r="C259" s="35" t="s">
        <v>595</v>
      </c>
      <c r="D259" s="36" t="s">
        <v>118</v>
      </c>
      <c r="E259" s="36" t="s">
        <v>115</v>
      </c>
      <c r="F259" s="37">
        <v>41</v>
      </c>
      <c r="G259" s="35"/>
      <c r="H259" s="35"/>
      <c r="I259" s="35"/>
      <c r="J259" s="35">
        <v>4.9000000000000004</v>
      </c>
      <c r="K259" s="35">
        <v>1.5</v>
      </c>
      <c r="L259" s="36" t="s">
        <v>51</v>
      </c>
      <c r="M259" s="35"/>
      <c r="N259" s="37"/>
      <c r="O259" s="37">
        <v>1.1299999999999999</v>
      </c>
      <c r="P259" s="48"/>
      <c r="Q259" s="30" t="str">
        <f t="shared" si="18"/>
        <v>B</v>
      </c>
      <c r="R259" s="31" t="str">
        <f t="shared" si="19"/>
        <v>Check !!</v>
      </c>
      <c r="S259" s="31" t="str">
        <f t="shared" si="20"/>
        <v>IIC</v>
      </c>
      <c r="T259" s="31" t="str">
        <f t="shared" si="21"/>
        <v>Check !!</v>
      </c>
      <c r="U259" s="31" t="str">
        <f t="shared" si="22"/>
        <v>II</v>
      </c>
      <c r="V259" s="32" t="str">
        <f t="shared" si="23"/>
        <v>Check !!</v>
      </c>
    </row>
    <row r="260" spans="2:22" s="33" customFormat="1">
      <c r="B260" s="38" t="s">
        <v>596</v>
      </c>
      <c r="C260" s="42" t="s">
        <v>597</v>
      </c>
      <c r="D260" s="40" t="s">
        <v>118</v>
      </c>
      <c r="E260" s="40" t="s">
        <v>111</v>
      </c>
      <c r="F260" s="41">
        <v>35</v>
      </c>
      <c r="G260" s="42">
        <v>253</v>
      </c>
      <c r="H260" s="42">
        <v>0.8</v>
      </c>
      <c r="I260" s="42"/>
      <c r="J260" s="42"/>
      <c r="K260" s="42">
        <v>4.8</v>
      </c>
      <c r="L260" s="40"/>
      <c r="M260" s="42"/>
      <c r="N260" s="41"/>
      <c r="O260" s="41"/>
      <c r="P260" s="48"/>
      <c r="Q260" s="30" t="str">
        <f t="shared" si="18"/>
        <v>B</v>
      </c>
      <c r="R260" s="31" t="str">
        <f t="shared" si="19"/>
        <v>Check !!</v>
      </c>
      <c r="S260" s="31" t="str">
        <f t="shared" si="20"/>
        <v>IIC</v>
      </c>
      <c r="T260" s="31" t="str">
        <f t="shared" si="21"/>
        <v>Check !!</v>
      </c>
      <c r="U260" s="31" t="str">
        <f t="shared" si="22"/>
        <v>I</v>
      </c>
      <c r="V260" s="32" t="str">
        <f t="shared" si="23"/>
        <v>Check !!</v>
      </c>
    </row>
    <row r="261" spans="2:22" s="33" customFormat="1">
      <c r="B261" s="24" t="s">
        <v>598</v>
      </c>
      <c r="C261" s="25" t="s">
        <v>599</v>
      </c>
      <c r="D261" s="26" t="s">
        <v>118</v>
      </c>
      <c r="E261" s="26" t="s">
        <v>126</v>
      </c>
      <c r="F261" s="27"/>
      <c r="G261" s="25"/>
      <c r="H261" s="25">
        <v>0.7</v>
      </c>
      <c r="I261" s="25"/>
      <c r="J261" s="25">
        <v>5.5</v>
      </c>
      <c r="K261" s="25"/>
      <c r="L261" s="26"/>
      <c r="M261" s="25"/>
      <c r="N261" s="27"/>
      <c r="O261" s="27"/>
      <c r="P261" s="48"/>
      <c r="Q261" s="30" t="str">
        <f t="shared" ref="Q261:Q269" si="24">IF(B261="Acetylene", "A", IF(OR(OR(O261&lt;0.45, O261=0.45), OR(N261&lt;0.4, N261=0.4)),"B", IF(OR(AND(O261&gt;0.45, OR(O261&lt;0.75, O261=0.75)), AND(N261&gt;0.4, OR(N261&lt;0.8, N261=0.8))),"C","D")))</f>
        <v>B</v>
      </c>
      <c r="R261" s="31" t="str">
        <f t="shared" ref="R261:R269" si="25">IF(D261=Q261,"","Check !!")</f>
        <v>Check !!</v>
      </c>
      <c r="S261" s="31" t="str">
        <f t="shared" ref="S261:S269" si="26">IF(OR(OR(O261&lt;0.5, O261=0.5), OR(N261&lt;0.45, N261=0.45)),"IIC", IF(OR(AND(O261&gt;0.5, OR(O261=0.9, O261&lt;0.9)), AND(N261&gt;0.45, OR(N261&lt;0.8, N261=0.8))), "IIB", IF(OR(O261&gt;0.9, N261&gt;0.8),"IIA","Check!!")))</f>
        <v>IIC</v>
      </c>
      <c r="T261" s="31" t="str">
        <f t="shared" ref="T261:T269" si="27">IF(L261=S261,"","Check !!")</f>
        <v>Check !!</v>
      </c>
      <c r="U261" s="31" t="str">
        <f t="shared" ref="U261:U269" si="28">IF(F261&lt;37.8,"I",IF(AND(OR(F261=37.8,F261&gt;37.8),F261&lt;60),"II", IF(AND(OR(F261=60,F261&gt;60),F261&lt;93),"IIIA","IIIB")))</f>
        <v>I</v>
      </c>
      <c r="V261" s="32" t="str">
        <f t="shared" ref="V261:V269" si="29">IF(L261=S261,"","Check !!")</f>
        <v>Check !!</v>
      </c>
    </row>
    <row r="262" spans="2:22" s="33" customFormat="1">
      <c r="B262" s="34" t="s">
        <v>600</v>
      </c>
      <c r="C262" s="35" t="s">
        <v>601</v>
      </c>
      <c r="D262" s="36" t="s">
        <v>146</v>
      </c>
      <c r="E262" s="36" t="s">
        <v>111</v>
      </c>
      <c r="F262" s="37">
        <v>-15</v>
      </c>
      <c r="G262" s="35">
        <v>249</v>
      </c>
      <c r="H262" s="35">
        <v>2</v>
      </c>
      <c r="I262" s="35">
        <v>95</v>
      </c>
      <c r="J262" s="35">
        <v>1.9</v>
      </c>
      <c r="K262" s="35"/>
      <c r="L262" s="36" t="s">
        <v>136</v>
      </c>
      <c r="M262" s="35"/>
      <c r="N262" s="37"/>
      <c r="O262" s="37">
        <v>0.85</v>
      </c>
      <c r="P262" s="48"/>
      <c r="Q262" s="30" t="str">
        <f t="shared" si="24"/>
        <v>B</v>
      </c>
      <c r="R262" s="31" t="str">
        <f t="shared" si="25"/>
        <v>Check !!</v>
      </c>
      <c r="S262" s="31" t="str">
        <f t="shared" si="26"/>
        <v>IIC</v>
      </c>
      <c r="T262" s="31" t="str">
        <f t="shared" si="27"/>
        <v>Check !!</v>
      </c>
      <c r="U262" s="31" t="str">
        <f t="shared" si="28"/>
        <v>I</v>
      </c>
      <c r="V262" s="32" t="str">
        <f t="shared" si="29"/>
        <v>Check !!</v>
      </c>
    </row>
    <row r="263" spans="2:22" s="33" customFormat="1">
      <c r="B263" s="34" t="s">
        <v>602</v>
      </c>
      <c r="C263" s="35" t="s">
        <v>192</v>
      </c>
      <c r="D263" s="36" t="s">
        <v>193</v>
      </c>
      <c r="E263" s="36" t="s">
        <v>111</v>
      </c>
      <c r="F263" s="37">
        <v>280</v>
      </c>
      <c r="G263" s="35">
        <v>222</v>
      </c>
      <c r="H263" s="35"/>
      <c r="I263" s="35"/>
      <c r="J263" s="35">
        <v>3</v>
      </c>
      <c r="K263" s="35">
        <v>34.299999999999997</v>
      </c>
      <c r="L263" s="36"/>
      <c r="M263" s="35"/>
      <c r="N263" s="37"/>
      <c r="O263" s="37"/>
      <c r="P263" s="29"/>
      <c r="Q263" s="30" t="str">
        <f t="shared" si="24"/>
        <v>B</v>
      </c>
      <c r="R263" s="31" t="str">
        <f t="shared" si="25"/>
        <v>Check !!</v>
      </c>
      <c r="S263" s="31" t="str">
        <f t="shared" si="26"/>
        <v>IIC</v>
      </c>
      <c r="T263" s="31" t="str">
        <f t="shared" si="27"/>
        <v>Check !!</v>
      </c>
      <c r="U263" s="31" t="str">
        <f t="shared" si="28"/>
        <v>IIIB</v>
      </c>
      <c r="V263" s="32" t="str">
        <f t="shared" si="29"/>
        <v>Check !!</v>
      </c>
    </row>
    <row r="264" spans="2:22" s="33" customFormat="1">
      <c r="B264" s="34" t="s">
        <v>603</v>
      </c>
      <c r="C264" s="35" t="s">
        <v>604</v>
      </c>
      <c r="D264" s="36" t="s">
        <v>114</v>
      </c>
      <c r="E264" s="36" t="s">
        <v>111</v>
      </c>
      <c r="F264" s="37">
        <v>-6</v>
      </c>
      <c r="G264" s="35">
        <v>402</v>
      </c>
      <c r="H264" s="35">
        <v>2.6</v>
      </c>
      <c r="I264" s="35">
        <v>13.4</v>
      </c>
      <c r="J264" s="35">
        <v>3</v>
      </c>
      <c r="K264" s="35">
        <v>113.4</v>
      </c>
      <c r="L264" s="36" t="s">
        <v>51</v>
      </c>
      <c r="M264" s="35">
        <v>0.7</v>
      </c>
      <c r="N264" s="37"/>
      <c r="O264" s="37">
        <v>0.94</v>
      </c>
      <c r="P264" s="48"/>
      <c r="Q264" s="30" t="str">
        <f t="shared" si="24"/>
        <v>B</v>
      </c>
      <c r="R264" s="31" t="str">
        <f t="shared" si="25"/>
        <v>Check !!</v>
      </c>
      <c r="S264" s="31" t="str">
        <f t="shared" si="26"/>
        <v>IIC</v>
      </c>
      <c r="T264" s="31" t="str">
        <f t="shared" si="27"/>
        <v>Check !!</v>
      </c>
      <c r="U264" s="31" t="str">
        <f t="shared" si="28"/>
        <v>I</v>
      </c>
      <c r="V264" s="32" t="str">
        <f t="shared" si="29"/>
        <v>Check !!</v>
      </c>
    </row>
    <row r="265" spans="2:22" s="33" customFormat="1">
      <c r="B265" s="34" t="s">
        <v>605</v>
      </c>
      <c r="C265" s="43">
        <v>27398</v>
      </c>
      <c r="D265" s="36" t="s">
        <v>114</v>
      </c>
      <c r="E265" s="36" t="s">
        <v>132</v>
      </c>
      <c r="F265" s="37">
        <v>-78</v>
      </c>
      <c r="G265" s="35">
        <v>472</v>
      </c>
      <c r="H265" s="35">
        <v>3.6</v>
      </c>
      <c r="I265" s="35">
        <v>33</v>
      </c>
      <c r="J265" s="35">
        <v>2.2000000000000002</v>
      </c>
      <c r="K265" s="35"/>
      <c r="L265" s="36" t="s">
        <v>51</v>
      </c>
      <c r="M265" s="35"/>
      <c r="N265" s="37"/>
      <c r="O265" s="37">
        <v>0.96</v>
      </c>
      <c r="P265" s="48"/>
      <c r="Q265" s="30" t="str">
        <f t="shared" si="24"/>
        <v>B</v>
      </c>
      <c r="R265" s="31" t="str">
        <f t="shared" si="25"/>
        <v>Check !!</v>
      </c>
      <c r="S265" s="31" t="str">
        <f t="shared" si="26"/>
        <v>IIC</v>
      </c>
      <c r="T265" s="31" t="str">
        <f t="shared" si="27"/>
        <v>Check !!</v>
      </c>
      <c r="U265" s="31" t="str">
        <f t="shared" si="28"/>
        <v>I</v>
      </c>
      <c r="V265" s="32" t="str">
        <f t="shared" si="29"/>
        <v>Check !!</v>
      </c>
    </row>
    <row r="266" spans="2:22" s="33" customFormat="1">
      <c r="B266" s="34" t="s">
        <v>606</v>
      </c>
      <c r="C266" s="35" t="s">
        <v>607</v>
      </c>
      <c r="D266" s="36" t="s">
        <v>118</v>
      </c>
      <c r="E266" s="36"/>
      <c r="F266" s="37">
        <v>52</v>
      </c>
      <c r="G266" s="35">
        <v>494</v>
      </c>
      <c r="H266" s="35">
        <v>0.8</v>
      </c>
      <c r="I266" s="35">
        <v>11</v>
      </c>
      <c r="J266" s="35">
        <v>4.0999999999999996</v>
      </c>
      <c r="K266" s="35"/>
      <c r="L266" s="36"/>
      <c r="M266" s="35"/>
      <c r="N266" s="37"/>
      <c r="O266" s="37"/>
      <c r="P266" s="48"/>
      <c r="Q266" s="30" t="str">
        <f t="shared" si="24"/>
        <v>B</v>
      </c>
      <c r="R266" s="31" t="str">
        <f t="shared" si="25"/>
        <v>Check !!</v>
      </c>
      <c r="S266" s="31" t="str">
        <f t="shared" si="26"/>
        <v>IIC</v>
      </c>
      <c r="T266" s="31" t="str">
        <f t="shared" si="27"/>
        <v>Check !!</v>
      </c>
      <c r="U266" s="31" t="str">
        <f t="shared" si="28"/>
        <v>II</v>
      </c>
      <c r="V266" s="32" t="str">
        <f t="shared" si="29"/>
        <v>Check !!</v>
      </c>
    </row>
    <row r="267" spans="2:22" s="33" customFormat="1">
      <c r="B267" s="34" t="s">
        <v>608</v>
      </c>
      <c r="C267" s="35" t="s">
        <v>609</v>
      </c>
      <c r="D267" s="36" t="s">
        <v>118</v>
      </c>
      <c r="E267" s="36" t="s">
        <v>111</v>
      </c>
      <c r="F267" s="37"/>
      <c r="G267" s="35">
        <v>570</v>
      </c>
      <c r="H267" s="35">
        <v>6.5</v>
      </c>
      <c r="I267" s="35">
        <v>15.5</v>
      </c>
      <c r="J267" s="35">
        <v>3.4</v>
      </c>
      <c r="K267" s="35">
        <v>599.4</v>
      </c>
      <c r="L267" s="36" t="s">
        <v>51</v>
      </c>
      <c r="M267" s="35"/>
      <c r="N267" s="37"/>
      <c r="O267" s="37">
        <v>3.91</v>
      </c>
      <c r="P267" s="48"/>
      <c r="Q267" s="30" t="str">
        <f t="shared" si="24"/>
        <v>B</v>
      </c>
      <c r="R267" s="31" t="str">
        <f t="shared" si="25"/>
        <v>Check !!</v>
      </c>
      <c r="S267" s="31" t="str">
        <f t="shared" si="26"/>
        <v>IIC</v>
      </c>
      <c r="T267" s="31" t="str">
        <f t="shared" si="27"/>
        <v>Check !!</v>
      </c>
      <c r="U267" s="31" t="str">
        <f t="shared" si="28"/>
        <v>I</v>
      </c>
      <c r="V267" s="32" t="str">
        <f t="shared" si="29"/>
        <v>Check !!</v>
      </c>
    </row>
    <row r="268" spans="2:22" s="33" customFormat="1">
      <c r="B268" s="34" t="s">
        <v>610</v>
      </c>
      <c r="C268" s="35" t="s">
        <v>611</v>
      </c>
      <c r="D268" s="36" t="s">
        <v>114</v>
      </c>
      <c r="E268" s="36" t="s">
        <v>111</v>
      </c>
      <c r="F268" s="37">
        <v>25</v>
      </c>
      <c r="G268" s="35">
        <v>464</v>
      </c>
      <c r="H268" s="35">
        <v>0.9</v>
      </c>
      <c r="I268" s="35">
        <v>7</v>
      </c>
      <c r="J268" s="35">
        <v>3.7</v>
      </c>
      <c r="K268" s="35"/>
      <c r="L268" s="36" t="s">
        <v>51</v>
      </c>
      <c r="M268" s="35">
        <v>0.2</v>
      </c>
      <c r="N268" s="37"/>
      <c r="O268" s="37">
        <v>1.0900000000000001</v>
      </c>
      <c r="P268" s="48"/>
      <c r="Q268" s="30" t="str">
        <f t="shared" si="24"/>
        <v>B</v>
      </c>
      <c r="R268" s="31" t="str">
        <f t="shared" si="25"/>
        <v>Check !!</v>
      </c>
      <c r="S268" s="31" t="str">
        <f t="shared" si="26"/>
        <v>IIC</v>
      </c>
      <c r="T268" s="31" t="str">
        <f t="shared" si="27"/>
        <v>Check !!</v>
      </c>
      <c r="U268" s="31" t="str">
        <f t="shared" si="28"/>
        <v>I</v>
      </c>
      <c r="V268" s="32" t="str">
        <f t="shared" si="29"/>
        <v>Check !!</v>
      </c>
    </row>
    <row r="269" spans="2:22" s="33" customFormat="1">
      <c r="B269" s="38" t="s">
        <v>612</v>
      </c>
      <c r="C269" s="42" t="s">
        <v>269</v>
      </c>
      <c r="D269" s="40" t="s">
        <v>193</v>
      </c>
      <c r="E269" s="40" t="s">
        <v>126</v>
      </c>
      <c r="F269" s="41">
        <v>63</v>
      </c>
      <c r="G269" s="42">
        <v>371</v>
      </c>
      <c r="H269" s="42">
        <v>1</v>
      </c>
      <c r="I269" s="42"/>
      <c r="J269" s="42">
        <v>4.2</v>
      </c>
      <c r="K269" s="42">
        <v>0.7</v>
      </c>
      <c r="L269" s="40"/>
      <c r="M269" s="42"/>
      <c r="N269" s="41"/>
      <c r="O269" s="41"/>
      <c r="P269" s="48"/>
      <c r="Q269" s="56" t="str">
        <f t="shared" si="24"/>
        <v>B</v>
      </c>
      <c r="R269" s="57" t="str">
        <f t="shared" si="25"/>
        <v>Check !!</v>
      </c>
      <c r="S269" s="57" t="str">
        <f t="shared" si="26"/>
        <v>IIC</v>
      </c>
      <c r="T269" s="57" t="str">
        <f t="shared" si="27"/>
        <v>Check !!</v>
      </c>
      <c r="U269" s="57" t="str">
        <f t="shared" si="28"/>
        <v>IIIA</v>
      </c>
      <c r="V269" s="58" t="str">
        <f t="shared" si="29"/>
        <v>Check !!</v>
      </c>
    </row>
  </sheetData>
  <phoneticPr fontId="3" type="noConversion"/>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2:V40"/>
  <sheetViews>
    <sheetView view="pageBreakPreview" zoomScale="130" zoomScaleNormal="100" zoomScaleSheetLayoutView="130" workbookViewId="0">
      <selection activeCell="C36" sqref="B36:D36"/>
    </sheetView>
  </sheetViews>
  <sheetFormatPr defaultRowHeight="16.5"/>
  <cols>
    <col min="1" max="8" width="10" customWidth="1"/>
    <col min="9" max="9" width="9" hidden="1" customWidth="1"/>
  </cols>
  <sheetData>
    <row r="2" spans="1:8">
      <c r="C2" s="8"/>
      <c r="D2" s="8"/>
      <c r="E2" s="8"/>
      <c r="F2" s="8"/>
      <c r="G2" s="8"/>
      <c r="H2" s="8"/>
    </row>
    <row r="3" spans="1:8">
      <c r="B3" s="8"/>
      <c r="C3" s="8"/>
      <c r="D3" s="8"/>
      <c r="E3" s="8"/>
      <c r="F3" s="8"/>
      <c r="G3" s="8"/>
      <c r="H3" s="8"/>
    </row>
    <row r="4" spans="1:8">
      <c r="B4" s="8"/>
      <c r="C4" s="8"/>
      <c r="D4" s="8"/>
      <c r="E4" s="8"/>
      <c r="F4" s="8"/>
      <c r="G4" s="8"/>
      <c r="H4" s="8"/>
    </row>
    <row r="5" spans="1:8">
      <c r="B5" s="8"/>
      <c r="C5" s="8"/>
      <c r="D5" s="8"/>
      <c r="E5" s="8"/>
      <c r="F5" s="8"/>
      <c r="G5" s="8"/>
      <c r="H5" s="8"/>
    </row>
    <row r="6" spans="1:8">
      <c r="C6" s="8"/>
      <c r="D6" s="8"/>
      <c r="E6" s="8"/>
      <c r="F6" s="8"/>
      <c r="G6" s="8"/>
      <c r="H6" s="8"/>
    </row>
    <row r="7" spans="1:8">
      <c r="B7" s="8"/>
      <c r="D7" s="8"/>
      <c r="E7" s="8"/>
      <c r="F7" s="8"/>
      <c r="G7" s="8"/>
      <c r="H7" s="8"/>
    </row>
    <row r="8" spans="1:8">
      <c r="B8" s="8"/>
      <c r="C8" s="8"/>
      <c r="D8" s="8"/>
      <c r="E8" s="8"/>
      <c r="F8" s="8"/>
      <c r="G8" s="8"/>
      <c r="H8" s="8"/>
    </row>
    <row r="9" spans="1:8">
      <c r="B9" s="8"/>
      <c r="C9" s="8"/>
      <c r="D9" s="8"/>
      <c r="E9" s="8"/>
      <c r="F9" s="8"/>
      <c r="G9" s="8"/>
      <c r="H9" s="8"/>
    </row>
    <row r="10" spans="1:8">
      <c r="B10" s="8"/>
      <c r="C10" s="8"/>
      <c r="D10" s="8"/>
      <c r="E10" s="8"/>
      <c r="F10" s="8"/>
      <c r="G10" s="8"/>
      <c r="H10" s="8"/>
    </row>
    <row r="11" spans="1:8" ht="42.75" customHeight="1">
      <c r="A11" s="232" t="s">
        <v>661</v>
      </c>
      <c r="B11" s="232"/>
      <c r="C11" s="232"/>
      <c r="D11" s="232"/>
      <c r="E11" s="232"/>
      <c r="F11" s="232"/>
      <c r="G11" s="232"/>
      <c r="H11" s="232"/>
    </row>
    <row r="12" spans="1:8" ht="20.25">
      <c r="A12" s="233" t="s">
        <v>651</v>
      </c>
      <c r="B12" s="234"/>
      <c r="C12" s="234"/>
      <c r="D12" s="234"/>
      <c r="E12" s="234"/>
      <c r="F12" s="234"/>
      <c r="G12" s="234"/>
      <c r="H12" s="234"/>
    </row>
    <row r="13" spans="1:8">
      <c r="B13" s="8"/>
      <c r="C13" s="8"/>
      <c r="D13" s="8"/>
      <c r="E13" s="8"/>
      <c r="F13" s="8"/>
      <c r="G13" s="8"/>
      <c r="H13" s="8"/>
    </row>
    <row r="14" spans="1:8">
      <c r="C14" s="8"/>
      <c r="D14" s="8"/>
      <c r="E14" s="8"/>
      <c r="F14" s="8"/>
      <c r="G14" s="8"/>
      <c r="H14" s="8"/>
    </row>
    <row r="15" spans="1:8">
      <c r="B15" s="8"/>
      <c r="C15" s="8"/>
      <c r="D15" s="8"/>
      <c r="E15" s="8"/>
      <c r="F15" s="8"/>
      <c r="G15" s="8"/>
      <c r="H15" s="8"/>
    </row>
    <row r="16" spans="1:8">
      <c r="B16" s="8"/>
      <c r="C16" s="8"/>
      <c r="D16" s="8"/>
      <c r="E16" s="8"/>
      <c r="F16" s="8"/>
      <c r="G16" s="8"/>
      <c r="H16" s="8"/>
    </row>
    <row r="17" spans="2:22">
      <c r="B17" s="8"/>
      <c r="C17" s="8"/>
      <c r="D17" s="8"/>
      <c r="E17" s="8"/>
      <c r="F17" s="8"/>
      <c r="G17" s="8"/>
      <c r="H17" s="8"/>
      <c r="M17" s="11"/>
      <c r="V17" s="11"/>
    </row>
    <row r="18" spans="2:22">
      <c r="B18" s="8"/>
      <c r="C18" s="8"/>
      <c r="D18" s="8"/>
      <c r="E18" s="8"/>
      <c r="F18" s="8"/>
      <c r="G18" s="8"/>
      <c r="H18" s="8"/>
    </row>
    <row r="19" spans="2:22">
      <c r="C19" s="8"/>
      <c r="D19" s="8"/>
      <c r="E19" s="8"/>
      <c r="F19" s="8"/>
      <c r="G19" s="8"/>
      <c r="H19" s="8"/>
    </row>
    <row r="20" spans="2:22">
      <c r="C20" s="8"/>
      <c r="D20" s="8"/>
      <c r="E20" s="8"/>
      <c r="F20" s="8"/>
      <c r="G20" s="8"/>
      <c r="H20" s="8"/>
    </row>
    <row r="21" spans="2:22">
      <c r="C21" s="8"/>
      <c r="D21" s="8"/>
      <c r="E21" s="8"/>
      <c r="F21" s="8"/>
      <c r="G21" s="8"/>
      <c r="H21" s="8"/>
    </row>
    <row r="22" spans="2:22">
      <c r="C22" s="8"/>
      <c r="D22" s="8"/>
      <c r="E22" s="8"/>
      <c r="F22" s="8"/>
      <c r="G22" s="8"/>
      <c r="H22" s="8"/>
    </row>
    <row r="23" spans="2:22">
      <c r="C23" s="8"/>
      <c r="D23" s="8"/>
      <c r="E23" s="8"/>
      <c r="F23" s="8"/>
      <c r="G23" s="8"/>
      <c r="H23" s="8"/>
    </row>
    <row r="24" spans="2:22">
      <c r="C24" s="74"/>
      <c r="D24" s="74"/>
      <c r="E24" s="74"/>
      <c r="F24" s="74"/>
      <c r="G24" s="71"/>
      <c r="H24" s="74"/>
      <c r="I24" s="71"/>
      <c r="J24" s="71"/>
      <c r="K24" s="71"/>
    </row>
    <row r="25" spans="2:22">
      <c r="C25" s="74"/>
      <c r="D25" s="74"/>
      <c r="E25" s="74"/>
      <c r="F25" s="74"/>
      <c r="G25" s="71"/>
      <c r="H25" s="74"/>
      <c r="I25" s="71"/>
      <c r="J25" s="71"/>
      <c r="K25" s="71"/>
    </row>
    <row r="26" spans="2:22">
      <c r="C26" s="74"/>
      <c r="D26" s="74"/>
      <c r="E26" s="74"/>
      <c r="F26" s="74"/>
      <c r="G26" s="71"/>
      <c r="H26" s="74"/>
      <c r="I26" s="71"/>
      <c r="J26" s="71"/>
      <c r="K26" s="71"/>
    </row>
    <row r="27" spans="2:22">
      <c r="C27" s="74"/>
      <c r="D27" s="74"/>
      <c r="E27" s="74"/>
      <c r="F27" s="74"/>
      <c r="G27" s="71"/>
      <c r="H27" s="74"/>
      <c r="I27" s="71"/>
      <c r="J27" s="71"/>
      <c r="K27" s="71"/>
    </row>
    <row r="28" spans="2:22">
      <c r="C28" s="74"/>
      <c r="D28" s="74"/>
      <c r="E28" s="74"/>
      <c r="F28" s="74"/>
      <c r="G28" s="71"/>
      <c r="H28" s="74"/>
      <c r="I28" s="71"/>
      <c r="J28" s="71"/>
      <c r="K28" s="71"/>
    </row>
    <row r="29" spans="2:22">
      <c r="C29" s="74"/>
      <c r="D29" s="74"/>
      <c r="E29" s="74"/>
      <c r="F29" s="74"/>
      <c r="G29" s="71"/>
      <c r="H29" s="74"/>
      <c r="I29" s="71"/>
      <c r="J29" s="71"/>
      <c r="K29" s="71"/>
    </row>
    <row r="30" spans="2:22">
      <c r="C30" s="74"/>
      <c r="D30" s="74"/>
      <c r="E30" s="74"/>
      <c r="F30" s="74"/>
      <c r="G30" s="71"/>
      <c r="H30" s="74"/>
      <c r="I30" s="71"/>
      <c r="J30" s="71"/>
      <c r="K30" s="71"/>
    </row>
    <row r="31" spans="2:22">
      <c r="C31" s="74"/>
      <c r="D31" s="74"/>
      <c r="E31" s="74"/>
      <c r="F31" s="74"/>
      <c r="G31" s="74"/>
      <c r="H31" s="74"/>
      <c r="I31" s="71"/>
      <c r="J31" s="71"/>
      <c r="K31" s="71"/>
    </row>
    <row r="32" spans="2:22" s="1" customFormat="1">
      <c r="B32" s="70" t="s">
        <v>657</v>
      </c>
      <c r="C32" s="74"/>
      <c r="D32" s="74"/>
      <c r="E32" s="74"/>
      <c r="F32" s="74"/>
      <c r="G32" s="75"/>
      <c r="H32" s="74"/>
      <c r="I32" s="76"/>
      <c r="J32" s="76"/>
      <c r="K32" s="76"/>
    </row>
    <row r="33" spans="2:7">
      <c r="B33" t="s">
        <v>659</v>
      </c>
    </row>
    <row r="35" spans="2:7">
      <c r="B35" s="68" t="s">
        <v>653</v>
      </c>
      <c r="C35" s="236" t="s">
        <v>654</v>
      </c>
      <c r="D35" s="236"/>
      <c r="E35" s="77" t="s">
        <v>656</v>
      </c>
      <c r="F35" s="77" t="s">
        <v>658</v>
      </c>
      <c r="G35" s="77" t="s">
        <v>660</v>
      </c>
    </row>
    <row r="36" spans="2:7">
      <c r="B36" s="78" t="s">
        <v>652</v>
      </c>
      <c r="C36" s="235" t="s">
        <v>655</v>
      </c>
      <c r="D36" s="235"/>
      <c r="E36" s="69"/>
      <c r="F36" s="69"/>
      <c r="G36" s="69"/>
    </row>
    <row r="37" spans="2:7">
      <c r="B37" s="78"/>
      <c r="C37" s="235"/>
      <c r="D37" s="235"/>
      <c r="E37" s="69"/>
      <c r="F37" s="69"/>
      <c r="G37" s="69"/>
    </row>
    <row r="38" spans="2:7">
      <c r="B38" s="78"/>
      <c r="C38" s="235"/>
      <c r="D38" s="235"/>
      <c r="E38" s="69"/>
      <c r="F38" s="69"/>
      <c r="G38" s="69"/>
    </row>
    <row r="39" spans="2:7">
      <c r="B39" s="78"/>
      <c r="C39" s="235"/>
      <c r="D39" s="235"/>
      <c r="E39" s="69"/>
      <c r="F39" s="69"/>
      <c r="G39" s="69"/>
    </row>
    <row r="40" spans="2:7">
      <c r="B40" s="79"/>
      <c r="C40" s="80"/>
      <c r="D40" s="80"/>
      <c r="E40" s="81"/>
      <c r="F40" s="81"/>
      <c r="G40" s="81"/>
    </row>
  </sheetData>
  <mergeCells count="7">
    <mergeCell ref="A11:H11"/>
    <mergeCell ref="A12:H12"/>
    <mergeCell ref="C37:D37"/>
    <mergeCell ref="C38:D38"/>
    <mergeCell ref="C39:D39"/>
    <mergeCell ref="C35:D35"/>
    <mergeCell ref="C36:D36"/>
  </mergeCells>
  <phoneticPr fontId="3" type="noConversion"/>
  <pageMargins left="0.7" right="0.7" top="0.75" bottom="0.75" header="0.3" footer="0.3"/>
  <pageSetup paperSize="9" scale="98" fitToWidth="0" orientation="portrait" r:id="rId1"/>
  <drawing r:id="rId2"/>
  <legacyDrawing r:id="rId3"/>
  <oleObjects>
    <mc:AlternateContent xmlns:mc="http://schemas.openxmlformats.org/markup-compatibility/2006">
      <mc:Choice Requires="x14">
        <oleObject progId="hunmin.doc" shapeId="5124" r:id="rId4">
          <objectPr defaultSize="0" autoPict="0" r:id="rId5">
            <anchor moveWithCells="1" sizeWithCells="1">
              <from>
                <xdr:col>0</xdr:col>
                <xdr:colOff>66675</xdr:colOff>
                <xdr:row>0</xdr:row>
                <xdr:rowOff>66675</xdr:rowOff>
              </from>
              <to>
                <xdr:col>3</xdr:col>
                <xdr:colOff>361950</xdr:colOff>
                <xdr:row>2</xdr:row>
                <xdr:rowOff>85725</xdr:rowOff>
              </to>
            </anchor>
          </objectPr>
        </oleObject>
      </mc:Choice>
      <mc:Fallback>
        <oleObject progId="hunmin.doc" shapeId="5124" r:id="rId4"/>
      </mc:Fallback>
    </mc:AlternateContent>
    <mc:AlternateContent xmlns:mc="http://schemas.openxmlformats.org/markup-compatibility/2006">
      <mc:Choice Requires="x14">
        <oleObject progId="hunmin.doc" shapeId="5125" r:id="rId6">
          <objectPr defaultSize="0" autoPict="0" r:id="rId7">
            <anchor moveWithCells="1" sizeWithCells="1">
              <from>
                <xdr:col>1</xdr:col>
                <xdr:colOff>742950</xdr:colOff>
                <xdr:row>40</xdr:row>
                <xdr:rowOff>200025</xdr:rowOff>
              </from>
              <to>
                <xdr:col>6</xdr:col>
                <xdr:colOff>19050</xdr:colOff>
                <xdr:row>42</xdr:row>
                <xdr:rowOff>57150</xdr:rowOff>
              </to>
            </anchor>
          </objectPr>
        </oleObject>
      </mc:Choice>
      <mc:Fallback>
        <oleObject progId="hunmin.doc" shapeId="5125"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V40"/>
  <sheetViews>
    <sheetView view="pageBreakPreview" zoomScale="115" zoomScaleNormal="115" zoomScaleSheetLayoutView="115" workbookViewId="0">
      <selection activeCell="E13" sqref="E13"/>
    </sheetView>
  </sheetViews>
  <sheetFormatPr defaultColWidth="9.125" defaultRowHeight="16.5"/>
  <cols>
    <col min="1" max="1" width="3.25" style="87" customWidth="1"/>
    <col min="2" max="2" width="21.25" style="87" customWidth="1"/>
    <col min="3" max="3" width="12.125" style="87" bestFit="1" customWidth="1"/>
    <col min="4" max="4" width="9.125" style="87"/>
    <col min="5" max="5" width="14.875" style="87" customWidth="1"/>
    <col min="6" max="8" width="9.125" style="87"/>
    <col min="9" max="9" width="10.375" style="87" bestFit="1" customWidth="1"/>
    <col min="10" max="13" width="9.125" style="87"/>
    <col min="14" max="14" width="13.125" style="87" customWidth="1"/>
    <col min="15" max="16" width="9.125" style="87"/>
    <col min="17" max="17" width="24.125" style="87" customWidth="1"/>
    <col min="18" max="18" width="11.25" style="87" customWidth="1"/>
    <col min="19" max="19" width="24.75" style="87" customWidth="1"/>
    <col min="20" max="16384" width="9.125" style="87"/>
  </cols>
  <sheetData>
    <row r="1" spans="2:19" ht="21" thickBot="1">
      <c r="B1" s="88"/>
      <c r="C1" s="88"/>
      <c r="D1" s="88"/>
      <c r="E1" s="88"/>
      <c r="F1" s="250" t="s">
        <v>636</v>
      </c>
      <c r="G1" s="250"/>
      <c r="H1" s="250"/>
      <c r="J1" s="89"/>
      <c r="K1" s="89"/>
      <c r="L1" s="89"/>
      <c r="M1" s="89"/>
      <c r="N1" s="89"/>
      <c r="P1" s="108" t="s">
        <v>701</v>
      </c>
    </row>
    <row r="2" spans="2:19" ht="18" thickBot="1">
      <c r="B2" s="88"/>
      <c r="C2" s="88"/>
      <c r="D2" s="88"/>
      <c r="E2" s="88"/>
      <c r="F2" s="250"/>
      <c r="G2" s="250"/>
      <c r="H2" s="250"/>
      <c r="J2" s="89"/>
      <c r="K2" s="89"/>
      <c r="L2" s="89"/>
      <c r="M2" s="89"/>
      <c r="N2" s="89"/>
      <c r="P2" s="251" t="s">
        <v>634</v>
      </c>
      <c r="Q2" s="252"/>
      <c r="R2" s="253" t="s">
        <v>702</v>
      </c>
      <c r="S2" s="252"/>
    </row>
    <row r="3" spans="2:19" ht="17.25" thickBot="1">
      <c r="B3" s="103" t="s">
        <v>703</v>
      </c>
      <c r="E3" s="88"/>
      <c r="H3" s="88"/>
      <c r="I3" s="88"/>
      <c r="K3" s="104"/>
      <c r="L3" s="104"/>
      <c r="M3" s="104"/>
      <c r="N3" s="105" t="s">
        <v>638</v>
      </c>
      <c r="P3" s="110"/>
      <c r="Q3" s="110" t="s">
        <v>704</v>
      </c>
      <c r="R3" s="110"/>
      <c r="S3" s="110" t="s">
        <v>705</v>
      </c>
    </row>
    <row r="4" spans="2:19" ht="17.25" thickBot="1">
      <c r="B4" s="103" t="s">
        <v>706</v>
      </c>
      <c r="E4" s="101"/>
      <c r="F4" s="101"/>
      <c r="G4" s="101"/>
      <c r="H4" s="115"/>
      <c r="I4" s="115"/>
      <c r="J4" s="101"/>
      <c r="K4" s="101"/>
      <c r="L4" s="101"/>
      <c r="M4" s="101"/>
      <c r="O4" s="90"/>
      <c r="P4" s="110" t="s">
        <v>52</v>
      </c>
      <c r="Q4" s="110" t="s">
        <v>707</v>
      </c>
      <c r="R4" s="110" t="s">
        <v>52</v>
      </c>
      <c r="S4" s="110" t="s">
        <v>59</v>
      </c>
    </row>
    <row r="5" spans="2:19" ht="17.25" thickBot="1">
      <c r="C5" s="88"/>
      <c r="D5" s="88"/>
      <c r="E5" s="88"/>
      <c r="F5" s="88"/>
      <c r="G5" s="88"/>
      <c r="H5" s="88"/>
      <c r="I5" s="88"/>
      <c r="J5" s="91"/>
      <c r="K5" s="91"/>
      <c r="L5" s="91"/>
      <c r="M5" s="91"/>
      <c r="N5" s="91"/>
      <c r="P5" s="254" t="s">
        <v>708</v>
      </c>
      <c r="Q5" s="254" t="s">
        <v>60</v>
      </c>
      <c r="R5" s="110" t="s">
        <v>54</v>
      </c>
      <c r="S5" s="110" t="s">
        <v>60</v>
      </c>
    </row>
    <row r="6" spans="2:19" ht="17.25" thickBot="1">
      <c r="B6" s="237" t="s">
        <v>639</v>
      </c>
      <c r="C6" s="240" t="s">
        <v>2</v>
      </c>
      <c r="D6" s="243" t="s">
        <v>3</v>
      </c>
      <c r="E6" s="246" t="s">
        <v>4</v>
      </c>
      <c r="F6" s="247"/>
      <c r="G6" s="247"/>
      <c r="H6" s="247"/>
      <c r="I6" s="247"/>
      <c r="J6" s="247"/>
      <c r="K6" s="247"/>
      <c r="L6" s="247"/>
      <c r="M6" s="248"/>
      <c r="N6" s="240" t="s">
        <v>5</v>
      </c>
      <c r="P6" s="255"/>
      <c r="Q6" s="255"/>
      <c r="R6" s="110" t="s">
        <v>61</v>
      </c>
      <c r="S6" s="110" t="s">
        <v>62</v>
      </c>
    </row>
    <row r="7" spans="2:19" ht="39" thickBot="1">
      <c r="B7" s="238"/>
      <c r="C7" s="241"/>
      <c r="D7" s="244"/>
      <c r="E7" s="116" t="s">
        <v>6</v>
      </c>
      <c r="F7" s="116" t="s">
        <v>7</v>
      </c>
      <c r="G7" s="116" t="s">
        <v>8</v>
      </c>
      <c r="H7" s="106" t="s">
        <v>9</v>
      </c>
      <c r="I7" s="116" t="s">
        <v>709</v>
      </c>
      <c r="J7" s="117" t="s">
        <v>710</v>
      </c>
      <c r="K7" s="117" t="s">
        <v>711</v>
      </c>
      <c r="L7" s="107" t="s">
        <v>712</v>
      </c>
      <c r="M7" s="122" t="s">
        <v>713</v>
      </c>
      <c r="N7" s="249"/>
      <c r="P7" s="255"/>
      <c r="Q7" s="255"/>
      <c r="R7" s="110" t="s">
        <v>63</v>
      </c>
      <c r="S7" s="110" t="s">
        <v>64</v>
      </c>
    </row>
    <row r="8" spans="2:19" ht="17.25" thickBot="1">
      <c r="B8" s="239"/>
      <c r="C8" s="242"/>
      <c r="D8" s="245"/>
      <c r="E8" s="96" t="s">
        <v>10</v>
      </c>
      <c r="F8" s="97" t="s">
        <v>714</v>
      </c>
      <c r="G8" s="96" t="s">
        <v>10</v>
      </c>
      <c r="H8" s="96" t="s">
        <v>10</v>
      </c>
      <c r="I8" s="97" t="s">
        <v>715</v>
      </c>
      <c r="J8" s="97" t="s">
        <v>11</v>
      </c>
      <c r="K8" s="98" t="s">
        <v>11</v>
      </c>
      <c r="L8" s="98"/>
      <c r="M8" s="98"/>
      <c r="N8" s="99"/>
      <c r="P8" s="255"/>
      <c r="Q8" s="255"/>
      <c r="R8" s="110" t="s">
        <v>65</v>
      </c>
      <c r="S8" s="110" t="s">
        <v>66</v>
      </c>
    </row>
    <row r="9" spans="2:19" ht="17.25" thickBot="1">
      <c r="B9" s="92" t="s">
        <v>12</v>
      </c>
      <c r="C9" s="92" t="s">
        <v>13</v>
      </c>
      <c r="D9" s="112">
        <v>16.04</v>
      </c>
      <c r="E9" s="141" t="s">
        <v>696</v>
      </c>
      <c r="F9" s="119">
        <f>IF(VLOOKUP(B9,'[1]Table 4.4.2'!$B$4:$O$269,9,FALSE)="","-",IFERROR(VLOOKUP(B9,'[1]Table 4.4.2'!$B$4:$O$269,9,FALSE),""))</f>
        <v>0.6</v>
      </c>
      <c r="G9" s="120">
        <f>IF(VLOOKUP(B9,'[1]Table 4.4.2'!$B$4:$O$269,6,FALSE)="","-",IFERROR(VLOOKUP(B9,'[1]Table 4.4.2'!$B$4:$O$269,6,FALSE),""))</f>
        <v>600</v>
      </c>
      <c r="H9" s="114">
        <v>-161.49</v>
      </c>
      <c r="I9" s="121" t="str">
        <f>IF(VLOOKUP(B9,'[1]Table 4.4.2'!$B$4:$O$269,10,FALSE)="","-",IFERROR(VLOOKUP(B9,'[1]Table 4.4.2'!$B$4:$O$269,10,FALSE),""))</f>
        <v>-</v>
      </c>
      <c r="J9" s="121">
        <f>IF(VLOOKUP(B9,'[1]Table 4.4.2'!$B$4:$O$269,7,FALSE)="","-",IFERROR(VLOOKUP(B9,'[1]Table 4.4.2'!$B$4:$O$269,7,FALSE),""))</f>
        <v>5</v>
      </c>
      <c r="K9" s="121">
        <f>IF(VLOOKUP(B9,'[1]Table 4.4.2'!$B$4:$O$269,8,FALSE)="","-",IFERROR(VLOOKUP(B9,'[1]Table 4.4.2'!$B$4:$O$269,8,FALSE),""))</f>
        <v>15</v>
      </c>
      <c r="L9" s="93" t="s">
        <v>52</v>
      </c>
      <c r="M9" s="123" t="str">
        <f>IF(VLOOKUP(B9,'[1]Table 4.4.2'!$B$4:$O$269,11,FALSE)="","-",IFERROR(VLOOKUP(B9,'[1]Table 4.4.2'!$B$4:$O$269,11,FALSE),""))</f>
        <v>IIA</v>
      </c>
      <c r="N9" s="109"/>
      <c r="P9" s="256"/>
      <c r="Q9" s="256"/>
      <c r="R9" s="110" t="s">
        <v>67</v>
      </c>
      <c r="S9" s="110" t="s">
        <v>68</v>
      </c>
    </row>
    <row r="10" spans="2:19" ht="17.25" thickBot="1">
      <c r="B10" s="92" t="s">
        <v>629</v>
      </c>
      <c r="C10" s="92" t="s">
        <v>15</v>
      </c>
      <c r="D10" s="112">
        <v>30.07</v>
      </c>
      <c r="E10" s="118">
        <f>IF(VLOOKUP(B10,'[1]Table 4.4.2'!$B$4:$O$269,5,FALSE)="","-",IFERROR(VLOOKUP(B10,'[1]Table 4.4.2'!$B$4:$O$269,5,FALSE),""))</f>
        <v>-29</v>
      </c>
      <c r="F10" s="119">
        <f>IF(VLOOKUP(B10,'[1]Table 4.4.2'!$B$4:$O$269,9,FALSE)="","-",IFERROR(VLOOKUP(B10,'[1]Table 4.4.2'!$B$4:$O$269,9,FALSE),""))</f>
        <v>1</v>
      </c>
      <c r="G10" s="120">
        <f>IF(VLOOKUP(B10,'[1]Table 4.4.2'!$B$4:$O$269,6,FALSE)="","-",IFERROR(VLOOKUP(B10,'[1]Table 4.4.2'!$B$4:$O$269,6,FALSE),""))</f>
        <v>472</v>
      </c>
      <c r="H10" s="114">
        <v>-88.6</v>
      </c>
      <c r="I10" s="121" t="str">
        <f>IF(VLOOKUP(B10,'[1]Table 4.4.2'!$B$4:$O$269,10,FALSE)="","-",IFERROR(VLOOKUP(B10,'[1]Table 4.4.2'!$B$4:$O$269,10,FALSE),""))</f>
        <v>-</v>
      </c>
      <c r="J10" s="121">
        <f>IF(VLOOKUP(B10,'[1]Table 4.4.2'!$B$4:$O$269,7,FALSE)="","-",IFERROR(VLOOKUP(B10,'[1]Table 4.4.2'!$B$4:$O$269,7,FALSE),""))</f>
        <v>3</v>
      </c>
      <c r="K10" s="121">
        <f>IF(VLOOKUP(B10,'[1]Table 4.4.2'!$B$4:$O$269,8,FALSE)="","-",IFERROR(VLOOKUP(B10,'[1]Table 4.4.2'!$B$4:$O$269,8,FALSE),""))</f>
        <v>12.5</v>
      </c>
      <c r="L10" s="94" t="s">
        <v>716</v>
      </c>
      <c r="M10" s="123" t="str">
        <f>IF(VLOOKUP(B10,'[1]Table 4.4.2'!$B$4:$O$269,11,FALSE)="","-",IFERROR(VLOOKUP(B10,'[1]Table 4.4.2'!$B$4:$O$269,11,FALSE),""))</f>
        <v>IIA</v>
      </c>
      <c r="N10" s="109"/>
      <c r="P10" s="254" t="s">
        <v>717</v>
      </c>
      <c r="Q10" s="254" t="s">
        <v>718</v>
      </c>
      <c r="R10" s="110" t="s">
        <v>69</v>
      </c>
      <c r="S10" s="110" t="s">
        <v>70</v>
      </c>
    </row>
    <row r="11" spans="2:19" ht="17.25" thickBot="1">
      <c r="B11" s="92" t="s">
        <v>630</v>
      </c>
      <c r="C11" s="92" t="s">
        <v>17</v>
      </c>
      <c r="D11" s="112">
        <v>44.1</v>
      </c>
      <c r="E11" s="141" t="s">
        <v>697</v>
      </c>
      <c r="F11" s="119">
        <f>IF(VLOOKUP(B11,'[1]Table 4.4.2'!$B$4:$O$269,9,FALSE)="","-",IFERROR(VLOOKUP(B11,'[1]Table 4.4.2'!$B$4:$O$269,9,FALSE),""))</f>
        <v>1.6</v>
      </c>
      <c r="G11" s="120">
        <f>IF(VLOOKUP(B11,'[1]Table 4.4.2'!$B$4:$O$269,6,FALSE)="","-",IFERROR(VLOOKUP(B11,'[1]Table 4.4.2'!$B$4:$O$269,6,FALSE),""))</f>
        <v>450</v>
      </c>
      <c r="H11" s="114">
        <v>-42.04</v>
      </c>
      <c r="I11" s="121" t="str">
        <f>IF(VLOOKUP(B11,'[1]Table 4.4.2'!$B$4:$O$269,10,FALSE)="","-",IFERROR(VLOOKUP(B11,'[1]Table 4.4.2'!$B$4:$O$269,10,FALSE),""))</f>
        <v>-</v>
      </c>
      <c r="J11" s="121">
        <f>IF(VLOOKUP(B11,'[1]Table 4.4.2'!$B$4:$O$269,7,FALSE)="","-",IFERROR(VLOOKUP(B11,'[1]Table 4.4.2'!$B$4:$O$269,7,FALSE),""))</f>
        <v>2.1</v>
      </c>
      <c r="K11" s="121">
        <f>IF(VLOOKUP(B11,'[1]Table 4.4.2'!$B$4:$O$269,8,FALSE)="","-",IFERROR(VLOOKUP(B11,'[1]Table 4.4.2'!$B$4:$O$269,8,FALSE),""))</f>
        <v>9.5</v>
      </c>
      <c r="L11" s="94" t="s">
        <v>719</v>
      </c>
      <c r="M11" s="123" t="str">
        <f>IF(VLOOKUP(B11,'[1]Table 4.4.2'!$B$4:$O$269,11,FALSE)="","-",IFERROR(VLOOKUP(B11,'[1]Table 4.4.2'!$B$4:$O$269,11,FALSE),""))</f>
        <v>IIA</v>
      </c>
      <c r="N11" s="109"/>
      <c r="P11" s="255"/>
      <c r="Q11" s="255"/>
      <c r="R11" s="110" t="s">
        <v>71</v>
      </c>
      <c r="S11" s="110" t="s">
        <v>72</v>
      </c>
    </row>
    <row r="12" spans="2:19" ht="17.25" thickBot="1">
      <c r="B12" s="92" t="s">
        <v>624</v>
      </c>
      <c r="C12" s="92" t="s">
        <v>18</v>
      </c>
      <c r="D12" s="112">
        <v>58.12</v>
      </c>
      <c r="E12" s="141" t="s">
        <v>698</v>
      </c>
      <c r="F12" s="119">
        <f>IF(VLOOKUP(B12,'[1]Table 4.4.2'!$B$4:$O$269,9,FALSE)="","-",IFERROR(VLOOKUP(B12,'[1]Table 4.4.2'!$B$4:$O$269,9,FALSE),""))</f>
        <v>2</v>
      </c>
      <c r="G12" s="120">
        <f>IF(VLOOKUP(B12,'[1]Table 4.4.2'!$B$4:$O$269,6,FALSE)="","-",IFERROR(VLOOKUP(B12,'[1]Table 4.4.2'!$B$4:$O$269,6,FALSE),""))</f>
        <v>460</v>
      </c>
      <c r="H12" s="114">
        <v>-11.72</v>
      </c>
      <c r="I12" s="121" t="str">
        <f>IF(VLOOKUP(B12,'[1]Table 4.4.2'!$B$4:$O$269,10,FALSE)="","-",IFERROR(VLOOKUP(B12,'[1]Table 4.4.2'!$B$4:$O$269,10,FALSE),""))</f>
        <v>-</v>
      </c>
      <c r="J12" s="121">
        <f>IF(VLOOKUP(B12,'[1]Table 4.4.2'!$B$4:$O$269,7,FALSE)="","-",IFERROR(VLOOKUP(B12,'[1]Table 4.4.2'!$B$4:$O$269,7,FALSE),""))</f>
        <v>1.8</v>
      </c>
      <c r="K12" s="121">
        <f>IF(VLOOKUP(B12,'[1]Table 4.4.2'!$B$4:$O$269,8,FALSE)="","-",IFERROR(VLOOKUP(B12,'[1]Table 4.4.2'!$B$4:$O$269,8,FALSE),""))</f>
        <v>8.4</v>
      </c>
      <c r="L12" s="94" t="s">
        <v>719</v>
      </c>
      <c r="M12" s="123" t="str">
        <f>IF(VLOOKUP(B12,'[1]Table 4.4.2'!$B$4:$O$269,11,FALSE)="","-",IFERROR(VLOOKUP(B12,'[1]Table 4.4.2'!$B$4:$O$269,11,FALSE),""))</f>
        <v>IIA</v>
      </c>
      <c r="N12" s="109"/>
      <c r="P12" s="255"/>
      <c r="Q12" s="255"/>
      <c r="R12" s="110" t="s">
        <v>73</v>
      </c>
      <c r="S12" s="110" t="s">
        <v>74</v>
      </c>
    </row>
    <row r="13" spans="2:19" ht="17.25" thickBot="1">
      <c r="B13" s="92" t="s">
        <v>19</v>
      </c>
      <c r="C13" s="92" t="s">
        <v>18</v>
      </c>
      <c r="D13" s="112">
        <v>58.12</v>
      </c>
      <c r="E13" s="118">
        <v>-60</v>
      </c>
      <c r="F13" s="119">
        <f>IF(VLOOKUP(B13,'[1]Table 4.4.2'!$B$4:$O$269,9,FALSE)="","-",IFERROR(VLOOKUP(B13,'[1]Table 4.4.2'!$B$4:$O$269,9,FALSE),""))</f>
        <v>2</v>
      </c>
      <c r="G13" s="120">
        <f>IF(VLOOKUP(B13,'[1]Table 4.4.2'!$B$4:$O$269,6,FALSE)="","-",IFERROR(VLOOKUP(B13,'[1]Table 4.4.2'!$B$4:$O$269,6,FALSE),""))</f>
        <v>288</v>
      </c>
      <c r="H13" s="114">
        <v>-0.5</v>
      </c>
      <c r="I13" s="121" t="str">
        <f>IF(VLOOKUP(B13,'[1]Table 4.4.2'!$B$4:$O$269,10,FALSE)="","-",IFERROR(VLOOKUP(B13,'[1]Table 4.4.2'!$B$4:$O$269,10,FALSE),""))</f>
        <v>-</v>
      </c>
      <c r="J13" s="121">
        <f>IF(VLOOKUP(B13,'[1]Table 4.4.2'!$B$4:$O$269,7,FALSE)="","-",IFERROR(VLOOKUP(B13,'[1]Table 4.4.2'!$B$4:$O$269,7,FALSE),""))</f>
        <v>1.9</v>
      </c>
      <c r="K13" s="121">
        <f>IF(VLOOKUP(B13,'[1]Table 4.4.2'!$B$4:$O$269,8,FALSE)="","-",IFERROR(VLOOKUP(B13,'[1]Table 4.4.2'!$B$4:$O$269,8,FALSE),""))</f>
        <v>8.5</v>
      </c>
      <c r="L13" s="94" t="s">
        <v>720</v>
      </c>
      <c r="M13" s="123" t="str">
        <f>IF(VLOOKUP(B13,'[1]Table 4.4.2'!$B$4:$O$269,11,FALSE)="","-",IFERROR(VLOOKUP(B13,'[1]Table 4.4.2'!$B$4:$O$269,11,FALSE),""))</f>
        <v>IIA</v>
      </c>
      <c r="N13" s="109"/>
      <c r="P13" s="256"/>
      <c r="Q13" s="256"/>
      <c r="R13" s="110" t="s">
        <v>75</v>
      </c>
      <c r="S13" s="110" t="s">
        <v>76</v>
      </c>
    </row>
    <row r="14" spans="2:19" ht="17.25" thickBot="1">
      <c r="B14" s="92" t="s">
        <v>632</v>
      </c>
      <c r="C14" s="92" t="s">
        <v>20</v>
      </c>
      <c r="D14" s="112">
        <v>72.150000000000006</v>
      </c>
      <c r="E14" s="118">
        <v>-57.2</v>
      </c>
      <c r="F14" s="119" t="str">
        <f>IF(VLOOKUP(B14,'[1]Table 4.4.2'!$B$4:$O$269,9,FALSE)="","-",IFERROR(VLOOKUP(B14,'[1]Table 4.4.2'!$B$4:$O$269,9,FALSE),""))</f>
        <v>-</v>
      </c>
      <c r="G14" s="120">
        <f>IF(VLOOKUP(B14,'[1]Table 4.4.2'!$B$4:$O$269,6,FALSE)="","-",IFERROR(VLOOKUP(B14,'[1]Table 4.4.2'!$B$4:$O$269,6,FALSE),""))</f>
        <v>420</v>
      </c>
      <c r="H14" s="114">
        <v>27.84</v>
      </c>
      <c r="I14" s="121">
        <f>IF(VLOOKUP(B14,'[1]Table 4.4.2'!$B$4:$O$269,10,FALSE)="","-",IFERROR(VLOOKUP(B14,'[1]Table 4.4.2'!$B$4:$O$269,10,FALSE),""))</f>
        <v>688.6</v>
      </c>
      <c r="J14" s="121" t="str">
        <f>IF(VLOOKUP(B14,'[1]Table 4.4.2'!$B$4:$O$269,7,FALSE)="","-",IFERROR(VLOOKUP(B14,'[1]Table 4.4.2'!$B$4:$O$269,7,FALSE),""))</f>
        <v>-</v>
      </c>
      <c r="K14" s="121" t="str">
        <f>IF(VLOOKUP(B14,'[1]Table 4.4.2'!$B$4:$O$269,8,FALSE)="","-",IFERROR(VLOOKUP(B14,'[1]Table 4.4.2'!$B$4:$O$269,8,FALSE),""))</f>
        <v>-</v>
      </c>
      <c r="L14" s="94" t="s">
        <v>721</v>
      </c>
      <c r="M14" s="123" t="str">
        <f>IF(VLOOKUP(B14,'[1]Table 4.4.2'!$B$4:$O$269,11,FALSE)="","-",IFERROR(VLOOKUP(B14,'[1]Table 4.4.2'!$B$4:$O$269,11,FALSE),""))</f>
        <v>-</v>
      </c>
      <c r="N14" s="109"/>
      <c r="P14" s="254" t="s">
        <v>722</v>
      </c>
      <c r="Q14" s="254" t="s">
        <v>723</v>
      </c>
      <c r="R14" s="110" t="s">
        <v>77</v>
      </c>
      <c r="S14" s="110" t="s">
        <v>78</v>
      </c>
    </row>
    <row r="15" spans="2:19" ht="17.25" thickBot="1">
      <c r="B15" s="92" t="s">
        <v>21</v>
      </c>
      <c r="C15" s="92" t="s">
        <v>20</v>
      </c>
      <c r="D15" s="112">
        <v>72.150000000000006</v>
      </c>
      <c r="E15" s="118">
        <f>IF(VLOOKUP(B15,'[1]Table 4.4.2'!$B$4:$O$269,5,FALSE)="","-",IFERROR(VLOOKUP(B15,'[1]Table 4.4.2'!$B$4:$O$269,5,FALSE),""))</f>
        <v>-40</v>
      </c>
      <c r="F15" s="119">
        <f>IF(VLOOKUP(B15,'[1]Table 4.4.2'!$B$4:$O$269,9,FALSE)="","-",IFERROR(VLOOKUP(B15,'[1]Table 4.4.2'!$B$4:$O$269,9,FALSE),""))</f>
        <v>2.5</v>
      </c>
      <c r="G15" s="120">
        <f>IF(VLOOKUP(B15,'[1]Table 4.4.2'!$B$4:$O$269,6,FALSE)="","-",IFERROR(VLOOKUP(B15,'[1]Table 4.4.2'!$B$4:$O$269,6,FALSE),""))</f>
        <v>243</v>
      </c>
      <c r="H15" s="114">
        <v>36.07</v>
      </c>
      <c r="I15" s="121">
        <f>IF(VLOOKUP(B15,'[1]Table 4.4.2'!$B$4:$O$269,10,FALSE)="","-",IFERROR(VLOOKUP(B15,'[1]Table 4.4.2'!$B$4:$O$269,10,FALSE),""))</f>
        <v>513</v>
      </c>
      <c r="J15" s="121">
        <f>IF(VLOOKUP(B15,'[1]Table 4.4.2'!$B$4:$O$269,7,FALSE)="","-",IFERROR(VLOOKUP(B15,'[1]Table 4.4.2'!$B$4:$O$269,7,FALSE),""))</f>
        <v>1.5</v>
      </c>
      <c r="K15" s="121">
        <f>IF(VLOOKUP(B15,'[1]Table 4.4.2'!$B$4:$O$269,8,FALSE)="","-",IFERROR(VLOOKUP(B15,'[1]Table 4.4.2'!$B$4:$O$269,8,FALSE),""))</f>
        <v>7.8</v>
      </c>
      <c r="L15" s="94" t="s">
        <v>717</v>
      </c>
      <c r="M15" s="123" t="str">
        <f>IF(VLOOKUP(B15,'[1]Table 4.4.2'!$B$4:$O$269,11,FALSE)="","-",IFERROR(VLOOKUP(B15,'[1]Table 4.4.2'!$B$4:$O$269,11,FALSE),""))</f>
        <v>IIA</v>
      </c>
      <c r="N15" s="109"/>
      <c r="P15" s="256"/>
      <c r="Q15" s="256"/>
      <c r="R15" s="110" t="s">
        <v>79</v>
      </c>
      <c r="S15" s="110" t="s">
        <v>80</v>
      </c>
    </row>
    <row r="16" spans="2:19" ht="17.25" thickBot="1">
      <c r="B16" s="92" t="s">
        <v>22</v>
      </c>
      <c r="C16" s="92" t="s">
        <v>23</v>
      </c>
      <c r="D16" s="112">
        <v>86.18</v>
      </c>
      <c r="E16" s="118">
        <f>IF(VLOOKUP(B16,'[1]Table 4.4.2'!$B$4:$O$269,5,FALSE)="","-",IFERROR(VLOOKUP(B16,'[1]Table 4.4.2'!$B$4:$O$269,5,FALSE),""))</f>
        <v>-23</v>
      </c>
      <c r="F16" s="119">
        <f>IF(VLOOKUP(B16,'[1]Table 4.4.2'!$B$4:$O$269,9,FALSE)="","-",IFERROR(VLOOKUP(B16,'[1]Table 4.4.2'!$B$4:$O$269,9,FALSE),""))</f>
        <v>3</v>
      </c>
      <c r="G16" s="120">
        <f>IF(VLOOKUP(B16,'[1]Table 4.4.2'!$B$4:$O$269,6,FALSE)="","-",IFERROR(VLOOKUP(B16,'[1]Table 4.4.2'!$B$4:$O$269,6,FALSE),""))</f>
        <v>225</v>
      </c>
      <c r="H16" s="114">
        <v>68.73</v>
      </c>
      <c r="I16" s="121">
        <f>IF(VLOOKUP(B16,'[1]Table 4.4.2'!$B$4:$O$269,10,FALSE)="","-",IFERROR(VLOOKUP(B16,'[1]Table 4.4.2'!$B$4:$O$269,10,FALSE),""))</f>
        <v>152</v>
      </c>
      <c r="J16" s="121">
        <f>IF(VLOOKUP(B16,'[1]Table 4.4.2'!$B$4:$O$269,7,FALSE)="","-",IFERROR(VLOOKUP(B16,'[1]Table 4.4.2'!$B$4:$O$269,7,FALSE),""))</f>
        <v>1.1000000000000001</v>
      </c>
      <c r="K16" s="121">
        <f>IF(VLOOKUP(B16,'[1]Table 4.4.2'!$B$4:$O$269,8,FALSE)="","-",IFERROR(VLOOKUP(B16,'[1]Table 4.4.2'!$B$4:$O$269,8,FALSE),""))</f>
        <v>7.5</v>
      </c>
      <c r="L16" s="94" t="s">
        <v>717</v>
      </c>
      <c r="M16" s="123" t="str">
        <f>IF(VLOOKUP(B16,'[1]Table 4.4.2'!$B$4:$O$269,11,FALSE)="","-",IFERROR(VLOOKUP(B16,'[1]Table 4.4.2'!$B$4:$O$269,11,FALSE),""))</f>
        <v>IIA</v>
      </c>
      <c r="N16" s="109"/>
      <c r="P16" s="110" t="s">
        <v>81</v>
      </c>
      <c r="Q16" s="110" t="s">
        <v>82</v>
      </c>
      <c r="R16" s="110" t="s">
        <v>81</v>
      </c>
      <c r="S16" s="110" t="s">
        <v>82</v>
      </c>
    </row>
    <row r="17" spans="2:22" ht="17.25" thickBot="1">
      <c r="B17" s="92" t="s">
        <v>24</v>
      </c>
      <c r="C17" s="92" t="s">
        <v>25</v>
      </c>
      <c r="D17" s="112">
        <v>100.2</v>
      </c>
      <c r="E17" s="118">
        <f>IF(VLOOKUP(B17,'[1]Table 4.4.2'!$B$4:$O$269,5,FALSE)="","-",IFERROR(VLOOKUP(B17,'[1]Table 4.4.2'!$B$4:$O$269,5,FALSE),""))</f>
        <v>-4</v>
      </c>
      <c r="F17" s="119">
        <f>IF(VLOOKUP(B17,'[1]Table 4.4.2'!$B$4:$O$269,9,FALSE)="","-",IFERROR(VLOOKUP(B17,'[1]Table 4.4.2'!$B$4:$O$269,9,FALSE),""))</f>
        <v>3.5</v>
      </c>
      <c r="G17" s="120">
        <f>IF(VLOOKUP(B17,'[1]Table 4.4.2'!$B$4:$O$269,6,FALSE)="","-",IFERROR(VLOOKUP(B17,'[1]Table 4.4.2'!$B$4:$O$269,6,FALSE),""))</f>
        <v>204</v>
      </c>
      <c r="H17" s="114">
        <v>98.43</v>
      </c>
      <c r="I17" s="121">
        <f>IF(VLOOKUP(B17,'[1]Table 4.4.2'!$B$4:$O$269,10,FALSE)="","-",IFERROR(VLOOKUP(B17,'[1]Table 4.4.2'!$B$4:$O$269,10,FALSE),""))</f>
        <v>45.5</v>
      </c>
      <c r="J17" s="121">
        <f>IF(VLOOKUP(B17,'[1]Table 4.4.2'!$B$4:$O$269,7,FALSE)="","-",IFERROR(VLOOKUP(B17,'[1]Table 4.4.2'!$B$4:$O$269,7,FALSE),""))</f>
        <v>1</v>
      </c>
      <c r="K17" s="121">
        <f>IF(VLOOKUP(B17,'[1]Table 4.4.2'!$B$4:$O$269,8,FALSE)="","-",IFERROR(VLOOKUP(B17,'[1]Table 4.4.2'!$B$4:$O$269,8,FALSE),""))</f>
        <v>6.7</v>
      </c>
      <c r="L17" s="94" t="s">
        <v>717</v>
      </c>
      <c r="M17" s="123" t="str">
        <f>IF(VLOOKUP(B17,'[1]Table 4.4.2'!$B$4:$O$269,11,FALSE)="","-",IFERROR(VLOOKUP(B17,'[1]Table 4.4.2'!$B$4:$O$269,11,FALSE),""))</f>
        <v>IIA</v>
      </c>
      <c r="N17" s="109"/>
      <c r="P17" s="110" t="s">
        <v>83</v>
      </c>
      <c r="Q17" s="110" t="s">
        <v>84</v>
      </c>
      <c r="R17" s="110" t="s">
        <v>83</v>
      </c>
      <c r="S17" s="110" t="s">
        <v>84</v>
      </c>
    </row>
    <row r="18" spans="2:22">
      <c r="B18" s="92" t="s">
        <v>26</v>
      </c>
      <c r="C18" s="92" t="s">
        <v>27</v>
      </c>
      <c r="D18" s="112">
        <v>114.23</v>
      </c>
      <c r="E18" s="118">
        <f>IF(VLOOKUP(B18,'[1]Table 4.4.2'!$B$4:$O$269,5,FALSE)="","-",IFERROR(VLOOKUP(B18,'[1]Table 4.4.2'!$B$4:$O$269,5,FALSE),""))</f>
        <v>13</v>
      </c>
      <c r="F18" s="119">
        <f>IF(VLOOKUP(B18,'[1]Table 4.4.2'!$B$4:$O$269,9,FALSE)="","-",IFERROR(VLOOKUP(B18,'[1]Table 4.4.2'!$B$4:$O$269,9,FALSE),""))</f>
        <v>3.9</v>
      </c>
      <c r="G18" s="120">
        <f>IF(VLOOKUP(B18,'[1]Table 4.4.2'!$B$4:$O$269,6,FALSE)="","-",IFERROR(VLOOKUP(B18,'[1]Table 4.4.2'!$B$4:$O$269,6,FALSE),""))</f>
        <v>206</v>
      </c>
      <c r="H18" s="114">
        <v>125.68</v>
      </c>
      <c r="I18" s="121">
        <f>IF(VLOOKUP(B18,'[1]Table 4.4.2'!$B$4:$O$269,10,FALSE)="","-",IFERROR(VLOOKUP(B18,'[1]Table 4.4.2'!$B$4:$O$269,10,FALSE),""))</f>
        <v>14</v>
      </c>
      <c r="J18" s="121">
        <f>IF(VLOOKUP(B18,'[1]Table 4.4.2'!$B$4:$O$269,7,FALSE)="","-",IFERROR(VLOOKUP(B18,'[1]Table 4.4.2'!$B$4:$O$269,7,FALSE),""))</f>
        <v>1</v>
      </c>
      <c r="K18" s="121">
        <f>IF(VLOOKUP(B18,'[1]Table 4.4.2'!$B$4:$O$269,8,FALSE)="","-",IFERROR(VLOOKUP(B18,'[1]Table 4.4.2'!$B$4:$O$269,8,FALSE),""))</f>
        <v>6.5</v>
      </c>
      <c r="L18" s="94" t="s">
        <v>717</v>
      </c>
      <c r="M18" s="123" t="str">
        <f>IF(VLOOKUP(B18,'[1]Table 4.4.2'!$B$4:$O$269,11,FALSE)="","-",IFERROR(VLOOKUP(B18,'[1]Table 4.4.2'!$B$4:$O$269,11,FALSE),""))</f>
        <v>IIA</v>
      </c>
      <c r="N18" s="109"/>
    </row>
    <row r="19" spans="2:22" ht="21" thickBot="1">
      <c r="B19" s="92" t="s">
        <v>28</v>
      </c>
      <c r="C19" s="92" t="s">
        <v>29</v>
      </c>
      <c r="D19" s="112">
        <v>128.26</v>
      </c>
      <c r="E19" s="118">
        <f>IF(VLOOKUP(B19,'[1]Table 4.4.2'!$B$4:$O$269,5,FALSE)="","-",IFERROR(VLOOKUP(B19,'[1]Table 4.4.2'!$B$4:$O$269,5,FALSE),""))</f>
        <v>31</v>
      </c>
      <c r="F19" s="119">
        <f>IF(VLOOKUP(B19,'[1]Table 4.4.2'!$B$4:$O$269,9,FALSE)="","-",IFERROR(VLOOKUP(B19,'[1]Table 4.4.2'!$B$4:$O$269,9,FALSE),""))</f>
        <v>4.4000000000000004</v>
      </c>
      <c r="G19" s="120">
        <f>IF(VLOOKUP(B19,'[1]Table 4.4.2'!$B$4:$O$269,6,FALSE)="","-",IFERROR(VLOOKUP(B19,'[1]Table 4.4.2'!$B$4:$O$269,6,FALSE),""))</f>
        <v>205</v>
      </c>
      <c r="H19" s="114">
        <v>150.82</v>
      </c>
      <c r="I19" s="121">
        <f>IF(VLOOKUP(B19,'[1]Table 4.4.2'!$B$4:$O$269,10,FALSE)="","-",IFERROR(VLOOKUP(B19,'[1]Table 4.4.2'!$B$4:$O$269,10,FALSE),""))</f>
        <v>4.4000000000000004</v>
      </c>
      <c r="J19" s="121">
        <f>IF(VLOOKUP(B19,'[1]Table 4.4.2'!$B$4:$O$269,7,FALSE)="","-",IFERROR(VLOOKUP(B19,'[1]Table 4.4.2'!$B$4:$O$269,7,FALSE),""))</f>
        <v>0.8</v>
      </c>
      <c r="K19" s="121">
        <f>IF(VLOOKUP(B19,'[1]Table 4.4.2'!$B$4:$O$269,8,FALSE)="","-",IFERROR(VLOOKUP(B19,'[1]Table 4.4.2'!$B$4:$O$269,8,FALSE),""))</f>
        <v>2.9</v>
      </c>
      <c r="L19" s="94" t="s">
        <v>717</v>
      </c>
      <c r="M19" s="123" t="str">
        <f>IF(VLOOKUP(B19,'[1]Table 4.4.2'!$B$4:$O$269,11,FALSE)="","-",IFERROR(VLOOKUP(B19,'[1]Table 4.4.2'!$B$4:$O$269,11,FALSE),""))</f>
        <v>IIA</v>
      </c>
      <c r="N19" s="109"/>
      <c r="P19" s="108" t="s">
        <v>724</v>
      </c>
    </row>
    <row r="20" spans="2:22" ht="18" thickBot="1">
      <c r="B20" s="92" t="s">
        <v>32</v>
      </c>
      <c r="C20" s="92" t="s">
        <v>33</v>
      </c>
      <c r="D20" s="112">
        <v>34.08</v>
      </c>
      <c r="E20" s="141" t="s">
        <v>731</v>
      </c>
      <c r="F20" s="119">
        <f>IF(VLOOKUP(B20,'[1]Table 4.4.2'!$B$4:$O$269,9,FALSE)="","-",IFERROR(VLOOKUP(B20,'[1]Table 4.4.2'!$B$4:$O$269,9,FALSE),""))</f>
        <v>1.2</v>
      </c>
      <c r="G20" s="120">
        <f>IF(VLOOKUP(B20,'[1]Table 4.4.2'!$B$4:$O$269,6,FALSE)="","-",IFERROR(VLOOKUP(B20,'[1]Table 4.4.2'!$B$4:$O$269,6,FALSE),""))</f>
        <v>260</v>
      </c>
      <c r="H20" s="114">
        <v>-60.35</v>
      </c>
      <c r="I20" s="121" t="str">
        <f>IF(VLOOKUP(B20,'[1]Table 4.4.2'!$B$4:$O$269,10,FALSE)="","-",IFERROR(VLOOKUP(B20,'[1]Table 4.4.2'!$B$4:$O$269,10,FALSE),""))</f>
        <v>-</v>
      </c>
      <c r="J20" s="121">
        <f>IF(VLOOKUP(B20,'[1]Table 4.4.2'!$B$4:$O$269,7,FALSE)="","-",IFERROR(VLOOKUP(B20,'[1]Table 4.4.2'!$B$4:$O$269,7,FALSE),""))</f>
        <v>4</v>
      </c>
      <c r="K20" s="121">
        <f>IF(VLOOKUP(B20,'[1]Table 4.4.2'!$B$4:$O$269,8,FALSE)="","-",IFERROR(VLOOKUP(B20,'[1]Table 4.4.2'!$B$4:$O$269,8,FALSE),""))</f>
        <v>44</v>
      </c>
      <c r="L20" s="94" t="s">
        <v>726</v>
      </c>
      <c r="M20" s="123" t="str">
        <f>IF(VLOOKUP(B20,'[1]Table 4.4.2'!$B$4:$O$269,11,FALSE)="","-",IFERROR(VLOOKUP(B20,'[1]Table 4.4.2'!$B$4:$O$269,11,FALSE),""))</f>
        <v>IIB</v>
      </c>
      <c r="N20" s="109"/>
      <c r="P20" s="111" t="s">
        <v>55</v>
      </c>
      <c r="Q20" s="266" t="s">
        <v>85</v>
      </c>
      <c r="R20" s="267"/>
      <c r="S20" s="267"/>
      <c r="T20" s="267"/>
      <c r="U20" s="267"/>
      <c r="V20" s="268"/>
    </row>
    <row r="21" spans="2:22" ht="17.25" customHeight="1">
      <c r="B21" s="201" t="s">
        <v>685</v>
      </c>
      <c r="C21" s="202" t="s">
        <v>692</v>
      </c>
      <c r="D21" s="203">
        <v>150.19999999999999</v>
      </c>
      <c r="E21" s="204">
        <v>177</v>
      </c>
      <c r="F21" s="203">
        <v>5.17</v>
      </c>
      <c r="G21" s="205">
        <v>371</v>
      </c>
      <c r="H21" s="206">
        <v>286</v>
      </c>
      <c r="I21" s="207"/>
      <c r="J21" s="207">
        <v>0.9</v>
      </c>
      <c r="K21" s="207">
        <v>9.1999999999999993</v>
      </c>
      <c r="L21" s="208" t="s">
        <v>54</v>
      </c>
      <c r="M21" s="209" t="s">
        <v>136</v>
      </c>
      <c r="N21" s="217" t="s">
        <v>691</v>
      </c>
      <c r="P21" s="254" t="s">
        <v>56</v>
      </c>
      <c r="Q21" s="257" t="s">
        <v>734</v>
      </c>
      <c r="R21" s="258"/>
      <c r="S21" s="258"/>
      <c r="T21" s="258"/>
      <c r="U21" s="258"/>
      <c r="V21" s="259"/>
    </row>
    <row r="22" spans="2:22" ht="17.25" customHeight="1">
      <c r="B22" s="201" t="s">
        <v>684</v>
      </c>
      <c r="C22" s="202" t="s">
        <v>687</v>
      </c>
      <c r="D22" s="203">
        <v>62.07</v>
      </c>
      <c r="E22" s="219">
        <v>111</v>
      </c>
      <c r="F22" s="220">
        <v>2.14</v>
      </c>
      <c r="G22" s="218">
        <v>398</v>
      </c>
      <c r="H22" s="206">
        <v>197.6</v>
      </c>
      <c r="I22" s="207"/>
      <c r="J22" s="207">
        <v>3.2</v>
      </c>
      <c r="K22" s="221">
        <v>22</v>
      </c>
      <c r="L22" s="208" t="s">
        <v>54</v>
      </c>
      <c r="M22" s="209" t="s">
        <v>136</v>
      </c>
      <c r="N22" s="210" t="s">
        <v>737</v>
      </c>
      <c r="P22" s="255"/>
      <c r="Q22" s="260"/>
      <c r="R22" s="261"/>
      <c r="S22" s="261"/>
      <c r="T22" s="261"/>
      <c r="U22" s="261"/>
      <c r="V22" s="262"/>
    </row>
    <row r="23" spans="2:22" ht="27" customHeight="1">
      <c r="B23" s="199" t="s">
        <v>732</v>
      </c>
      <c r="C23" s="191" t="s">
        <v>733</v>
      </c>
      <c r="D23" s="198">
        <v>119.16</v>
      </c>
      <c r="E23" s="145">
        <v>137</v>
      </c>
      <c r="F23" s="146">
        <v>1.04</v>
      </c>
      <c r="G23" s="147">
        <v>265</v>
      </c>
      <c r="H23" s="144">
        <v>243</v>
      </c>
      <c r="I23" s="148">
        <v>0.01</v>
      </c>
      <c r="J23" s="148">
        <v>0.9</v>
      </c>
      <c r="K23" s="148">
        <v>8.4</v>
      </c>
      <c r="L23" s="143" t="s">
        <v>54</v>
      </c>
      <c r="M23" s="149" t="s">
        <v>686</v>
      </c>
      <c r="N23" s="95" t="s">
        <v>737</v>
      </c>
      <c r="P23" s="255"/>
      <c r="Q23" s="260"/>
      <c r="R23" s="261"/>
      <c r="S23" s="261"/>
      <c r="T23" s="261"/>
      <c r="U23" s="261"/>
      <c r="V23" s="262"/>
    </row>
    <row r="24" spans="2:22" ht="17.25" thickBot="1">
      <c r="B24" s="191" t="s">
        <v>666</v>
      </c>
      <c r="C24" s="191" t="s">
        <v>667</v>
      </c>
      <c r="D24" s="198">
        <v>78.11</v>
      </c>
      <c r="E24" s="118">
        <f>IF(VLOOKUP(B24,'[1]Table 4.4.2'!$B$4:$O$269,5,FALSE)="","-",IFERROR(VLOOKUP(B24,'[1]Table 4.4.2'!$B$4:$O$269,5,FALSE),""))</f>
        <v>-11</v>
      </c>
      <c r="F24" s="119">
        <f>IF(VLOOKUP(B24,'[1]Table 4.4.2'!$B$4:$O$269,9,FALSE)="","-",IFERROR(VLOOKUP(B24,'[1]Table 4.4.2'!$B$4:$O$269,9,FALSE),""))</f>
        <v>2.8</v>
      </c>
      <c r="G24" s="120">
        <f>IF(VLOOKUP(B24,'[1]Table 4.4.2'!$B$4:$O$269,6,FALSE)="","-",IFERROR(VLOOKUP(B24,'[1]Table 4.4.2'!$B$4:$O$269,6,FALSE),""))</f>
        <v>498</v>
      </c>
      <c r="H24" s="114">
        <v>80.099999999999994</v>
      </c>
      <c r="I24" s="121">
        <f>IF(VLOOKUP(B24,'[1]Table 4.4.2'!$B$4:$O$269,10,FALSE)="","-",IFERROR(VLOOKUP(B24,'[1]Table 4.4.2'!$B$4:$O$269,10,FALSE),""))</f>
        <v>94.8</v>
      </c>
      <c r="J24" s="121">
        <f>IF(VLOOKUP(B24,'[1]Table 4.4.2'!$B$4:$O$269,7,FALSE)="","-",IFERROR(VLOOKUP(B24,'[1]Table 4.4.2'!$B$4:$O$269,7,FALSE),""))</f>
        <v>1.2</v>
      </c>
      <c r="K24" s="121">
        <f>IF(VLOOKUP(B24,'[1]Table 4.4.2'!$B$4:$O$269,8,FALSE)="","-",IFERROR(VLOOKUP(B24,'[1]Table 4.4.2'!$B$4:$O$269,8,FALSE),""))</f>
        <v>7.8</v>
      </c>
      <c r="L24" s="93" t="s">
        <v>716</v>
      </c>
      <c r="M24" s="123" t="str">
        <f>IF(VLOOKUP(B24,'[1]Table 4.4.2'!$B$4:$O$269,11,FALSE)="","-",IFERROR(VLOOKUP(B24,'[1]Table 4.4.2'!$B$4:$O$269,11,FALSE),""))</f>
        <v>IIA</v>
      </c>
      <c r="N24" s="109"/>
      <c r="P24" s="256"/>
      <c r="Q24" s="263"/>
      <c r="R24" s="264"/>
      <c r="S24" s="264"/>
      <c r="T24" s="264"/>
      <c r="U24" s="264"/>
      <c r="V24" s="265"/>
    </row>
    <row r="25" spans="2:22">
      <c r="B25" s="191" t="s">
        <v>668</v>
      </c>
      <c r="C25" s="191" t="s">
        <v>669</v>
      </c>
      <c r="D25" s="198">
        <v>92.14</v>
      </c>
      <c r="E25" s="118">
        <f>IF(VLOOKUP(B25,'[1]Table 4.4.2'!$B$4:$O$269,5,FALSE)="","-",IFERROR(VLOOKUP(B25,'[1]Table 4.4.2'!$B$4:$O$269,5,FALSE),""))</f>
        <v>4</v>
      </c>
      <c r="F25" s="119">
        <f>IF(VLOOKUP(B25,'[1]Table 4.4.2'!$B$4:$O$269,9,FALSE)="","-",IFERROR(VLOOKUP(B25,'[1]Table 4.4.2'!$B$4:$O$269,9,FALSE),""))</f>
        <v>3.1</v>
      </c>
      <c r="G25" s="120">
        <f>IF(VLOOKUP(B25,'[1]Table 4.4.2'!$B$4:$O$269,6,FALSE)="","-",IFERROR(VLOOKUP(B25,'[1]Table 4.4.2'!$B$4:$O$269,6,FALSE),""))</f>
        <v>480</v>
      </c>
      <c r="H25" s="114">
        <v>110.6</v>
      </c>
      <c r="I25" s="121">
        <f>IF(VLOOKUP(B25,'[1]Table 4.4.2'!$B$4:$O$269,10,FALSE)="","-",IFERROR(VLOOKUP(B25,'[1]Table 4.4.2'!$B$4:$O$269,10,FALSE),""))</f>
        <v>28.53</v>
      </c>
      <c r="J25" s="121">
        <f>IF(VLOOKUP(B25,'[1]Table 4.4.2'!$B$4:$O$269,7,FALSE)="","-",IFERROR(VLOOKUP(B25,'[1]Table 4.4.2'!$B$4:$O$269,7,FALSE),""))</f>
        <v>1.1000000000000001</v>
      </c>
      <c r="K25" s="121">
        <f>IF(VLOOKUP(B25,'[1]Table 4.4.2'!$B$4:$O$269,8,FALSE)="","-",IFERROR(VLOOKUP(B25,'[1]Table 4.4.2'!$B$4:$O$269,8,FALSE),""))</f>
        <v>7.1</v>
      </c>
      <c r="L25" s="93" t="s">
        <v>716</v>
      </c>
      <c r="M25" s="123" t="str">
        <f>IF(VLOOKUP(B25,'[1]Table 4.4.2'!$B$4:$O$269,11,FALSE)="","-",IFERROR(VLOOKUP(B25,'[1]Table 4.4.2'!$B$4:$O$269,11,FALSE),""))</f>
        <v>IIA</v>
      </c>
      <c r="N25" s="109"/>
      <c r="P25" s="254" t="s">
        <v>57</v>
      </c>
      <c r="Q25" s="257" t="s">
        <v>735</v>
      </c>
      <c r="R25" s="258"/>
      <c r="S25" s="258"/>
      <c r="T25" s="258"/>
      <c r="U25" s="258"/>
      <c r="V25" s="259"/>
    </row>
    <row r="26" spans="2:22">
      <c r="B26" s="191" t="s">
        <v>670</v>
      </c>
      <c r="C26" s="191" t="s">
        <v>671</v>
      </c>
      <c r="D26" s="198">
        <v>106.17</v>
      </c>
      <c r="E26" s="118">
        <f>IF(VLOOKUP(B26,'[1]Table 4.4.2'!$B$4:$O$269,5,FALSE)="","-",IFERROR(VLOOKUP(B26,'[1]Table 4.4.2'!$B$4:$O$269,5,FALSE),""))</f>
        <v>15</v>
      </c>
      <c r="F26" s="119">
        <f>IF(VLOOKUP(B26,'[1]Table 4.4.2'!$B$4:$O$269,9,FALSE)="","-",IFERROR(VLOOKUP(B26,'[1]Table 4.4.2'!$B$4:$O$269,9,FALSE),""))</f>
        <v>3.7</v>
      </c>
      <c r="G26" s="120">
        <f>IF(VLOOKUP(B26,'[1]Table 4.4.2'!$B$4:$O$269,6,FALSE)="","-",IFERROR(VLOOKUP(B26,'[1]Table 4.4.2'!$B$4:$O$269,6,FALSE),""))</f>
        <v>432</v>
      </c>
      <c r="H26" s="114">
        <v>136</v>
      </c>
      <c r="I26" s="121">
        <f>IF(VLOOKUP(B26,'[1]Table 4.4.2'!$B$4:$O$269,10,FALSE)="","-",IFERROR(VLOOKUP(B26,'[1]Table 4.4.2'!$B$4:$O$269,10,FALSE),""))</f>
        <v>9.6</v>
      </c>
      <c r="J26" s="121">
        <f>IF(VLOOKUP(B26,'[1]Table 4.4.2'!$B$4:$O$269,7,FALSE)="","-",IFERROR(VLOOKUP(B26,'[1]Table 4.4.2'!$B$4:$O$269,7,FALSE),""))</f>
        <v>0.8</v>
      </c>
      <c r="K26" s="121">
        <f>IF(VLOOKUP(B26,'[1]Table 4.4.2'!$B$4:$O$269,8,FALSE)="","-",IFERROR(VLOOKUP(B26,'[1]Table 4.4.2'!$B$4:$O$269,8,FALSE),""))</f>
        <v>6.7</v>
      </c>
      <c r="L26" s="93" t="s">
        <v>54</v>
      </c>
      <c r="M26" s="123" t="str">
        <f>IF(VLOOKUP(B26,'[1]Table 4.4.2'!$B$4:$O$269,11,FALSE)="","-",IFERROR(VLOOKUP(B26,'[1]Table 4.4.2'!$B$4:$O$269,11,FALSE),""))</f>
        <v>-</v>
      </c>
      <c r="N26" s="109"/>
      <c r="P26" s="255"/>
      <c r="Q26" s="260"/>
      <c r="R26" s="261"/>
      <c r="S26" s="261"/>
      <c r="T26" s="261"/>
      <c r="U26" s="261"/>
      <c r="V26" s="262"/>
    </row>
    <row r="27" spans="2:22" ht="17.25" thickBot="1">
      <c r="B27" s="191" t="s">
        <v>610</v>
      </c>
      <c r="C27" s="191" t="s">
        <v>671</v>
      </c>
      <c r="D27" s="198">
        <v>106.16</v>
      </c>
      <c r="E27" s="118">
        <f>IF(VLOOKUP(B27,'[1]Table 4.4.2'!$B$4:$O$269,5,FALSE)="","-",IFERROR(VLOOKUP(B27,'[1]Table 4.4.2'!$B$4:$O$269,5,FALSE),""))</f>
        <v>25</v>
      </c>
      <c r="F27" s="119">
        <f>IF(VLOOKUP(B27,'[1]Table 4.4.2'!$B$4:$O$269,9,FALSE)="","-",IFERROR(VLOOKUP(B27,'[1]Table 4.4.2'!$B$4:$O$269,9,FALSE),""))</f>
        <v>3.7</v>
      </c>
      <c r="G27" s="120">
        <f>IF(VLOOKUP(B27,'[1]Table 4.4.2'!$B$4:$O$269,6,FALSE)="","-",IFERROR(VLOOKUP(B27,'[1]Table 4.4.2'!$B$4:$O$269,6,FALSE),""))</f>
        <v>464</v>
      </c>
      <c r="H27" s="114">
        <v>139</v>
      </c>
      <c r="I27" s="121" t="str">
        <f>IF(VLOOKUP(B27,'[1]Table 4.4.2'!$B$4:$O$269,10,FALSE)="","-",IFERROR(VLOOKUP(B27,'[1]Table 4.4.2'!$B$4:$O$269,10,FALSE),""))</f>
        <v>-</v>
      </c>
      <c r="J27" s="121">
        <f>IF(VLOOKUP(B27,'[1]Table 4.4.2'!$B$4:$O$269,7,FALSE)="","-",IFERROR(VLOOKUP(B27,'[1]Table 4.4.2'!$B$4:$O$269,7,FALSE),""))</f>
        <v>0.9</v>
      </c>
      <c r="K27" s="121">
        <f>IF(VLOOKUP(B27,'[1]Table 4.4.2'!$B$4:$O$269,8,FALSE)="","-",IFERROR(VLOOKUP(B27,'[1]Table 4.4.2'!$B$4:$O$269,8,FALSE),""))</f>
        <v>7</v>
      </c>
      <c r="L27" s="93" t="s">
        <v>52</v>
      </c>
      <c r="M27" s="123" t="str">
        <f>IF(VLOOKUP(B27,'[1]Table 4.4.2'!$B$4:$O$269,11,FALSE)="","-",IFERROR(VLOOKUP(B27,'[1]Table 4.4.2'!$B$4:$O$269,11,FALSE),""))</f>
        <v>IIA</v>
      </c>
      <c r="N27" s="109"/>
      <c r="P27" s="255"/>
      <c r="Q27" s="260"/>
      <c r="R27" s="261"/>
      <c r="S27" s="261"/>
      <c r="T27" s="261"/>
      <c r="U27" s="261"/>
      <c r="V27" s="262"/>
    </row>
    <row r="28" spans="2:22" ht="16.5" customHeight="1">
      <c r="B28" s="191" t="s">
        <v>455</v>
      </c>
      <c r="C28" s="191" t="s">
        <v>672</v>
      </c>
      <c r="D28" s="198">
        <v>48.11</v>
      </c>
      <c r="E28" s="118">
        <f>IF(VLOOKUP(B28,'[1]Table 4.4.2'!$B$4:$O$269,5,FALSE)="","-",IFERROR(VLOOKUP(B28,'[1]Table 4.4.2'!$B$4:$O$269,5,FALSE),""))</f>
        <v>-18</v>
      </c>
      <c r="F28" s="119">
        <f>IF(VLOOKUP(B28,'[1]Table 4.4.2'!$B$4:$O$269,9,FALSE)="","-",IFERROR(VLOOKUP(B28,'[1]Table 4.4.2'!$B$4:$O$269,9,FALSE),""))</f>
        <v>1.7</v>
      </c>
      <c r="G28" s="120" t="str">
        <f>IF(VLOOKUP(B28,'[1]Table 4.4.2'!$B$4:$O$269,6,FALSE)="","-",IFERROR(VLOOKUP(B28,'[1]Table 4.4.2'!$B$4:$O$269,6,FALSE),""))</f>
        <v>-</v>
      </c>
      <c r="H28" s="114">
        <v>6</v>
      </c>
      <c r="I28" s="121" t="str">
        <f>IF(VLOOKUP(B28,'[1]Table 4.4.2'!$B$4:$O$269,10,FALSE)="","-",IFERROR(VLOOKUP(B28,'[1]Table 4.4.2'!$B$4:$O$269,10,FALSE),""))</f>
        <v>-</v>
      </c>
      <c r="J28" s="121">
        <f>IF(VLOOKUP(B28,'[1]Table 4.4.2'!$B$4:$O$269,7,FALSE)="","-",IFERROR(VLOOKUP(B28,'[1]Table 4.4.2'!$B$4:$O$269,7,FALSE),""))</f>
        <v>3.9</v>
      </c>
      <c r="K28" s="121">
        <f>IF(VLOOKUP(B28,'[1]Table 4.4.2'!$B$4:$O$269,8,FALSE)="","-",IFERROR(VLOOKUP(B28,'[1]Table 4.4.2'!$B$4:$O$269,8,FALSE),""))</f>
        <v>21.8</v>
      </c>
      <c r="L28" s="93"/>
      <c r="M28" s="123" t="str">
        <f>IF(VLOOKUP(B28,'[1]Table 4.4.2'!$B$4:$O$269,11,FALSE)="","-",IFERROR(VLOOKUP(B28,'[1]Table 4.4.2'!$B$4:$O$269,11,FALSE),""))</f>
        <v>-</v>
      </c>
      <c r="N28" s="109"/>
      <c r="P28" s="254" t="s">
        <v>58</v>
      </c>
      <c r="Q28" s="257" t="s">
        <v>688</v>
      </c>
      <c r="R28" s="258"/>
      <c r="S28" s="258"/>
      <c r="T28" s="258"/>
      <c r="U28" s="258"/>
      <c r="V28" s="259"/>
    </row>
    <row r="29" spans="2:22">
      <c r="B29" s="199" t="s">
        <v>673</v>
      </c>
      <c r="C29" s="191" t="s">
        <v>674</v>
      </c>
      <c r="D29" s="198">
        <v>62.13</v>
      </c>
      <c r="E29" s="118" t="str">
        <f>IF(VLOOKUP(B29,'[1]Table 4.4.2'!$B$4:$O$269,5,FALSE)="","-",IFERROR(VLOOKUP(B29,'[1]Table 4.4.2'!$B$4:$O$269,5,FALSE),""))</f>
        <v>?18</v>
      </c>
      <c r="F29" s="119">
        <f>IF(VLOOKUP(B29,'[1]Table 4.4.2'!$B$4:$O$269,9,FALSE)="","-",IFERROR(VLOOKUP(B29,'[1]Table 4.4.2'!$B$4:$O$269,9,FALSE),""))</f>
        <v>2.1</v>
      </c>
      <c r="G29" s="120">
        <f>IF(VLOOKUP(B29,'[1]Table 4.4.2'!$B$4:$O$269,6,FALSE)="","-",IFERROR(VLOOKUP(B29,'[1]Table 4.4.2'!$B$4:$O$269,6,FALSE),""))</f>
        <v>300</v>
      </c>
      <c r="H29" s="114">
        <v>35</v>
      </c>
      <c r="I29" s="121">
        <f>IF(VLOOKUP(B29,'[1]Table 4.4.2'!$B$4:$O$269,10,FALSE)="","-",IFERROR(VLOOKUP(B29,'[1]Table 4.4.2'!$B$4:$O$269,10,FALSE),""))</f>
        <v>527.4</v>
      </c>
      <c r="J29" s="121">
        <f>IF(VLOOKUP(B29,'[1]Table 4.4.2'!$B$4:$O$269,7,FALSE)="","-",IFERROR(VLOOKUP(B29,'[1]Table 4.4.2'!$B$4:$O$269,7,FALSE),""))</f>
        <v>2.8</v>
      </c>
      <c r="K29" s="121">
        <f>IF(VLOOKUP(B29,'[1]Table 4.4.2'!$B$4:$O$269,8,FALSE)="","-",IFERROR(VLOOKUP(B29,'[1]Table 4.4.2'!$B$4:$O$269,8,FALSE),""))</f>
        <v>18</v>
      </c>
      <c r="L29" s="93" t="s">
        <v>69</v>
      </c>
      <c r="M29" s="123" t="str">
        <f>IF(VLOOKUP(B29,'[1]Table 4.4.2'!$B$4:$O$269,11,FALSE)="","-",IFERROR(VLOOKUP(B29,'[1]Table 4.4.2'!$B$4:$O$269,11,FALSE),""))</f>
        <v>IIB</v>
      </c>
      <c r="N29" s="95"/>
      <c r="P29" s="255"/>
      <c r="Q29" s="260"/>
      <c r="R29" s="261"/>
      <c r="S29" s="261"/>
      <c r="T29" s="261"/>
      <c r="U29" s="261"/>
      <c r="V29" s="262"/>
    </row>
    <row r="30" spans="2:22">
      <c r="B30" s="199" t="s">
        <v>675</v>
      </c>
      <c r="C30" s="191" t="s">
        <v>676</v>
      </c>
      <c r="D30" s="198">
        <v>76.138999999999996</v>
      </c>
      <c r="E30" s="118">
        <f>IF(VLOOKUP(B30,'[1]Table 4.4.2'!$B$4:$O$269,5,FALSE)="","-",IFERROR(VLOOKUP(B30,'[1]Table 4.4.2'!$B$4:$O$269,5,FALSE),""))</f>
        <v>-30</v>
      </c>
      <c r="F30" s="119">
        <f>IF(VLOOKUP(B30,'[1]Table 4.4.2'!$B$4:$O$269,9,FALSE)="","-",IFERROR(VLOOKUP(B30,'[1]Table 4.4.2'!$B$4:$O$269,9,FALSE),""))</f>
        <v>2.6</v>
      </c>
      <c r="G30" s="120">
        <f>IF(VLOOKUP(B30,'[1]Table 4.4.2'!$B$4:$O$269,6,FALSE)="","-",IFERROR(VLOOKUP(B30,'[1]Table 4.4.2'!$B$4:$O$269,6,FALSE),""))</f>
        <v>90</v>
      </c>
      <c r="H30" s="114">
        <v>46.3</v>
      </c>
      <c r="I30" s="121">
        <f>IF(VLOOKUP(B30,'[1]Table 4.4.2'!$B$4:$O$269,10,FALSE)="","-",IFERROR(VLOOKUP(B30,'[1]Table 4.4.2'!$B$4:$O$269,10,FALSE),""))</f>
        <v>358.8</v>
      </c>
      <c r="J30" s="121">
        <f>IF(VLOOKUP(B30,'[1]Table 4.4.2'!$B$4:$O$269,7,FALSE)="","-",IFERROR(VLOOKUP(B30,'[1]Table 4.4.2'!$B$4:$O$269,7,FALSE),""))</f>
        <v>1.3</v>
      </c>
      <c r="K30" s="121">
        <f>IF(VLOOKUP(B30,'[1]Table 4.4.2'!$B$4:$O$269,8,FALSE)="","-",IFERROR(VLOOKUP(B30,'[1]Table 4.4.2'!$B$4:$O$269,8,FALSE),""))</f>
        <v>50</v>
      </c>
      <c r="L30" s="93" t="s">
        <v>83</v>
      </c>
      <c r="M30" s="123" t="str">
        <f>IF(VLOOKUP(B30,'[1]Table 4.4.2'!$B$4:$O$269,11,FALSE)="","-",IFERROR(VLOOKUP(B30,'[1]Table 4.4.2'!$B$4:$O$269,11,FALSE),""))</f>
        <v>IIC</v>
      </c>
      <c r="N30" s="95"/>
      <c r="P30" s="255"/>
      <c r="Q30" s="260"/>
      <c r="R30" s="261"/>
      <c r="S30" s="261"/>
      <c r="T30" s="261"/>
      <c r="U30" s="261"/>
      <c r="V30" s="262"/>
    </row>
    <row r="31" spans="2:22" ht="17.25" thickBot="1">
      <c r="B31" s="199"/>
      <c r="C31" s="191"/>
      <c r="D31" s="198"/>
      <c r="E31" s="118" t="e">
        <f>IF(VLOOKUP(B31,'[1]Table 4.4.2'!$B$4:$O$269,5,FALSE)="","-",IFERROR(VLOOKUP(B31,'[1]Table 4.4.2'!$B$4:$O$269,5,FALSE),""))</f>
        <v>#N/A</v>
      </c>
      <c r="F31" s="119" t="e">
        <f>IF(VLOOKUP(B31,'[1]Table 4.4.2'!$B$4:$O$269,9,FALSE)="","-",IFERROR(VLOOKUP(B31,'[1]Table 4.4.2'!$B$4:$O$269,9,FALSE),""))</f>
        <v>#N/A</v>
      </c>
      <c r="G31" s="120" t="e">
        <f>IF(VLOOKUP(B31,'[1]Table 4.4.2'!$B$4:$O$269,6,FALSE)="","-",IFERROR(VLOOKUP(B31,'[1]Table 4.4.2'!$B$4:$O$269,6,FALSE),""))</f>
        <v>#N/A</v>
      </c>
      <c r="H31" s="114"/>
      <c r="I31" s="121" t="e">
        <f>IF(VLOOKUP(B31,'[1]Table 4.4.2'!$B$4:$O$269,10,FALSE)="","-",IFERROR(VLOOKUP(B31,'[1]Table 4.4.2'!$B$4:$O$269,10,FALSE),""))</f>
        <v>#N/A</v>
      </c>
      <c r="J31" s="121" t="e">
        <f>IF(VLOOKUP(B31,'[1]Table 4.4.2'!$B$4:$O$269,7,FALSE)="","-",IFERROR(VLOOKUP(B31,'[1]Table 4.4.2'!$B$4:$O$269,7,FALSE),""))</f>
        <v>#N/A</v>
      </c>
      <c r="K31" s="121" t="e">
        <f>IF(VLOOKUP(B31,'[1]Table 4.4.2'!$B$4:$O$269,8,FALSE)="","-",IFERROR(VLOOKUP(B31,'[1]Table 4.4.2'!$B$4:$O$269,8,FALSE),""))</f>
        <v>#N/A</v>
      </c>
      <c r="L31" s="93"/>
      <c r="M31" s="123" t="e">
        <f>IF(VLOOKUP(B31,'[1]Table 4.4.2'!$B$4:$O$269,11,FALSE)="","-",IFERROR(VLOOKUP(B31,'[1]Table 4.4.2'!$B$4:$O$269,11,FALSE),""))</f>
        <v>#N/A</v>
      </c>
      <c r="N31" s="95"/>
      <c r="P31" s="256"/>
      <c r="Q31" s="263"/>
      <c r="R31" s="264"/>
      <c r="S31" s="264"/>
      <c r="T31" s="264"/>
      <c r="U31" s="264"/>
      <c r="V31" s="265"/>
    </row>
    <row r="32" spans="2:22" s="126" customFormat="1">
      <c r="B32" s="87"/>
      <c r="C32" s="87"/>
      <c r="D32" s="87"/>
      <c r="E32" s="87"/>
      <c r="F32" s="87"/>
      <c r="G32" s="87"/>
      <c r="H32" s="87"/>
      <c r="I32" s="87"/>
      <c r="J32" s="87"/>
      <c r="K32" s="87"/>
      <c r="L32" s="87"/>
      <c r="M32" s="87"/>
      <c r="N32" s="87"/>
      <c r="P32" s="128"/>
      <c r="Q32" s="125"/>
      <c r="R32" s="125"/>
      <c r="S32" s="125"/>
      <c r="T32" s="125"/>
      <c r="U32" s="125"/>
      <c r="V32" s="125"/>
    </row>
    <row r="38" spans="2:14">
      <c r="B38" s="84" t="s">
        <v>30</v>
      </c>
      <c r="C38" s="92" t="s">
        <v>31</v>
      </c>
      <c r="D38" s="112">
        <v>17.03</v>
      </c>
      <c r="E38" s="118" t="str">
        <f>IF(VLOOKUP(B38,'[1]Table 4.4.2'!$B$4:$O$269,5,FALSE)="","-",IFERROR(VLOOKUP(B38,'[1]Table 4.4.2'!$B$4:$O$269,5,FALSE),""))</f>
        <v>-</v>
      </c>
      <c r="F38" s="119">
        <f>IF(VLOOKUP(B38,'[1]Table 4.4.2'!$B$4:$O$269,9,FALSE)="","-",IFERROR(VLOOKUP(B38,'[1]Table 4.4.2'!$B$4:$O$269,9,FALSE),""))</f>
        <v>0.6</v>
      </c>
      <c r="G38" s="120">
        <f>IF(VLOOKUP(B38,'[1]Table 4.4.2'!$B$4:$O$269,6,FALSE)="","-",IFERROR(VLOOKUP(B38,'[1]Table 4.4.2'!$B$4:$O$269,6,FALSE),""))</f>
        <v>651</v>
      </c>
      <c r="H38" s="113">
        <v>-33.5</v>
      </c>
      <c r="I38" s="121">
        <f>IF(VLOOKUP(B38,'[1]Table 4.4.2'!$B$4:$O$269,10,FALSE)="","-",IFERROR(VLOOKUP(B38,'[1]Table 4.4.2'!$B$4:$O$269,10,FALSE),""))</f>
        <v>7498</v>
      </c>
      <c r="J38" s="121">
        <f>IF(VLOOKUP(B38,'[1]Table 4.4.2'!$B$4:$O$269,7,FALSE)="","-",IFERROR(VLOOKUP(B38,'[1]Table 4.4.2'!$B$4:$O$269,7,FALSE),""))</f>
        <v>15</v>
      </c>
      <c r="K38" s="121">
        <f>IF(VLOOKUP(B38,'[1]Table 4.4.2'!$B$4:$O$269,8,FALSE)="","-",IFERROR(VLOOKUP(B38,'[1]Table 4.4.2'!$B$4:$O$269,8,FALSE),""))</f>
        <v>28</v>
      </c>
      <c r="L38" s="94" t="s">
        <v>725</v>
      </c>
      <c r="M38" s="123" t="str">
        <f>IF(VLOOKUP(B38,'[1]Table 4.4.2'!$B$4:$O$269,11,FALSE)="","-",IFERROR(VLOOKUP(B38,'[1]Table 4.4.2'!$B$4:$O$269,11,FALSE),""))</f>
        <v>IIA</v>
      </c>
      <c r="N38" s="109"/>
    </row>
    <row r="39" spans="2:14">
      <c r="B39" s="84" t="s">
        <v>631</v>
      </c>
      <c r="C39" s="92" t="s">
        <v>633</v>
      </c>
      <c r="D39" s="112">
        <v>2</v>
      </c>
      <c r="E39" s="118" t="str">
        <f>IF(VLOOKUP(B39,'[1]Table 4.4.2'!$B$4:$O$269,5,FALSE)="","-",IFERROR(VLOOKUP(B39,'[1]Table 4.4.2'!$B$4:$O$269,5,FALSE),""))</f>
        <v>-</v>
      </c>
      <c r="F39" s="119">
        <f>IF(VLOOKUP(B39,'[1]Table 4.4.2'!$B$4:$O$269,9,FALSE)="","-",IFERROR(VLOOKUP(B39,'[1]Table 4.4.2'!$B$4:$O$269,9,FALSE),""))</f>
        <v>0.1</v>
      </c>
      <c r="G39" s="120">
        <f>IF(VLOOKUP(B39,'[1]Table 4.4.2'!$B$4:$O$269,6,FALSE)="","-",IFERROR(VLOOKUP(B39,'[1]Table 4.4.2'!$B$4:$O$269,6,FALSE),""))</f>
        <v>500</v>
      </c>
      <c r="H39" s="114"/>
      <c r="I39" s="121" t="str">
        <f>IF(VLOOKUP(B39,'[1]Table 4.4.2'!$B$4:$O$269,10,FALSE)="","-",IFERROR(VLOOKUP(B39,'[1]Table 4.4.2'!$B$4:$O$269,10,FALSE),""))</f>
        <v>-</v>
      </c>
      <c r="J39" s="121">
        <f>IF(VLOOKUP(B39,'[1]Table 4.4.2'!$B$4:$O$269,7,FALSE)="","-",IFERROR(VLOOKUP(B39,'[1]Table 4.4.2'!$B$4:$O$269,7,FALSE),""))</f>
        <v>4</v>
      </c>
      <c r="K39" s="121">
        <f>IF(VLOOKUP(B39,'[1]Table 4.4.2'!$B$4:$O$269,8,FALSE)="","-",IFERROR(VLOOKUP(B39,'[1]Table 4.4.2'!$B$4:$O$269,8,FALSE),""))</f>
        <v>75</v>
      </c>
      <c r="L39" s="93" t="s">
        <v>725</v>
      </c>
      <c r="M39" s="123" t="str">
        <f>IF(VLOOKUP(B39,'[1]Table 4.4.2'!$B$4:$O$269,11,FALSE)="","-",IFERROR(VLOOKUP(B39,'[1]Table 4.4.2'!$B$4:$O$269,11,FALSE),""))</f>
        <v>IIC</v>
      </c>
      <c r="N39" s="109"/>
    </row>
    <row r="40" spans="2:14">
      <c r="B40" s="201" t="s">
        <v>684</v>
      </c>
      <c r="C40" s="202" t="s">
        <v>687</v>
      </c>
      <c r="D40" s="203">
        <v>62.07</v>
      </c>
      <c r="E40" s="204">
        <v>47</v>
      </c>
      <c r="F40" s="203">
        <v>4.7</v>
      </c>
      <c r="G40" s="205">
        <v>379</v>
      </c>
      <c r="H40" s="206">
        <v>197.6</v>
      </c>
      <c r="I40" s="207"/>
      <c r="J40" s="207">
        <v>1.7</v>
      </c>
      <c r="K40" s="207">
        <v>15.3</v>
      </c>
      <c r="L40" s="208" t="s">
        <v>54</v>
      </c>
      <c r="M40" s="209" t="s">
        <v>136</v>
      </c>
      <c r="N40" s="210" t="s">
        <v>691</v>
      </c>
    </row>
  </sheetData>
  <mergeCells count="21">
    <mergeCell ref="P25:P27"/>
    <mergeCell ref="Q25:V27"/>
    <mergeCell ref="P28:P31"/>
    <mergeCell ref="Q28:V31"/>
    <mergeCell ref="P10:P13"/>
    <mergeCell ref="Q10:Q13"/>
    <mergeCell ref="P14:P15"/>
    <mergeCell ref="Q14:Q15"/>
    <mergeCell ref="Q20:V20"/>
    <mergeCell ref="P21:P24"/>
    <mergeCell ref="Q21:V24"/>
    <mergeCell ref="F1:H2"/>
    <mergeCell ref="P2:Q2"/>
    <mergeCell ref="R2:S2"/>
    <mergeCell ref="P5:P9"/>
    <mergeCell ref="Q5:Q9"/>
    <mergeCell ref="B6:B8"/>
    <mergeCell ref="C6:C8"/>
    <mergeCell ref="D6:D8"/>
    <mergeCell ref="E6:M6"/>
    <mergeCell ref="N6:N7"/>
  </mergeCells>
  <phoneticPr fontId="3" type="noConversion"/>
  <printOptions horizontalCentered="1" verticalCentered="1"/>
  <pageMargins left="0.70866141732283472" right="0.70866141732283472" top="0.74803149606299213" bottom="0.74803149606299213" header="0.31496062992125984" footer="0.31496062992125984"/>
  <pageSetup paperSize="9" scale="76"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D26"/>
  <sheetViews>
    <sheetView tabSelected="1" topLeftCell="B1" zoomScaleNormal="100" zoomScaleSheetLayoutView="85" workbookViewId="0">
      <pane xSplit="3" ySplit="9" topLeftCell="E10" activePane="bottomRight" state="frozen"/>
      <selection activeCell="J12" sqref="J12"/>
      <selection pane="topRight" activeCell="J12" sqref="J12"/>
      <selection pane="bottomLeft" activeCell="J12" sqref="J12"/>
      <selection pane="bottomRight" activeCell="C6" sqref="C6:C9"/>
    </sheetView>
  </sheetViews>
  <sheetFormatPr defaultRowHeight="16.5"/>
  <cols>
    <col min="1" max="2" width="9.125" style="1"/>
    <col min="3" max="3" width="11.375" customWidth="1"/>
    <col min="4" max="4" width="9.125" customWidth="1"/>
    <col min="5" max="5" width="51.625" customWidth="1"/>
    <col min="6" max="6" width="33.375" customWidth="1"/>
    <col min="7" max="8" width="0" hidden="1" customWidth="1"/>
    <col min="9" max="9" width="48.375" customWidth="1"/>
    <col min="11" max="11" width="9.125" bestFit="1" customWidth="1"/>
    <col min="12" max="12" width="9.625" customWidth="1"/>
    <col min="13" max="13" width="8.375" customWidth="1"/>
    <col min="14" max="14" width="28.75" customWidth="1"/>
    <col min="15" max="15" width="30.875" customWidth="1"/>
    <col min="16" max="16" width="9.375" bestFit="1" customWidth="1"/>
    <col min="17" max="17" width="9.125" bestFit="1" customWidth="1"/>
    <col min="18" max="18" width="17" style="190" customWidth="1"/>
    <col min="19" max="19" width="15.375" style="212" customWidth="1"/>
    <col min="20" max="20" width="9.125" bestFit="1" customWidth="1"/>
    <col min="21" max="21" width="9.125" customWidth="1"/>
    <col min="22" max="22" width="17.375" style="212" customWidth="1"/>
    <col min="23" max="29" width="10.875" customWidth="1"/>
    <col min="30" max="30" width="19.25" customWidth="1"/>
  </cols>
  <sheetData>
    <row r="1" spans="1:30" ht="24.75" customHeight="1">
      <c r="C1" s="284" t="s">
        <v>635</v>
      </c>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row>
    <row r="2" spans="1:30" ht="7.5" customHeight="1">
      <c r="C2" s="62"/>
      <c r="D2" s="62"/>
      <c r="E2" s="62"/>
      <c r="F2" s="62"/>
      <c r="G2" s="62"/>
      <c r="H2" s="62"/>
      <c r="I2" s="62"/>
      <c r="J2" s="62"/>
      <c r="K2" s="62"/>
      <c r="L2" s="62"/>
      <c r="M2" s="62"/>
      <c r="N2" s="62"/>
      <c r="O2" s="62"/>
      <c r="P2" s="62"/>
      <c r="Q2" s="62"/>
      <c r="R2" s="197"/>
      <c r="S2" s="211"/>
      <c r="T2" s="62"/>
      <c r="U2" s="62"/>
      <c r="V2" s="211"/>
      <c r="W2" s="62"/>
      <c r="X2" s="62"/>
      <c r="Y2" s="62"/>
      <c r="Z2" s="62"/>
      <c r="AA2" s="62"/>
      <c r="AB2" s="62"/>
      <c r="AC2" s="62"/>
      <c r="AD2" s="62"/>
    </row>
    <row r="3" spans="1:30">
      <c r="A3" s="1" t="s">
        <v>46</v>
      </c>
      <c r="C3" s="3" t="s">
        <v>741</v>
      </c>
      <c r="E3" s="131"/>
      <c r="F3" s="62"/>
      <c r="G3" s="62"/>
      <c r="H3" s="62"/>
      <c r="I3" s="62"/>
      <c r="J3" s="62"/>
      <c r="K3" s="62"/>
      <c r="L3" s="62"/>
      <c r="M3" s="62"/>
      <c r="N3" s="62"/>
      <c r="O3" s="62"/>
      <c r="P3" s="62"/>
      <c r="Q3" s="62"/>
      <c r="R3" s="197"/>
      <c r="S3" s="211"/>
      <c r="T3" s="62"/>
      <c r="U3" s="62"/>
      <c r="V3" s="211"/>
      <c r="W3" s="62"/>
      <c r="X3" s="62"/>
      <c r="Y3" s="62"/>
      <c r="Z3" s="62"/>
      <c r="AA3" s="62"/>
      <c r="AB3" s="62"/>
      <c r="AC3" s="62"/>
      <c r="AD3" s="67" t="s">
        <v>638</v>
      </c>
    </row>
    <row r="4" spans="1:30">
      <c r="C4" s="3" t="s">
        <v>637</v>
      </c>
      <c r="D4" s="131"/>
      <c r="E4" s="62"/>
      <c r="F4" s="62"/>
      <c r="G4" s="62"/>
      <c r="H4" s="62"/>
      <c r="I4" s="62"/>
      <c r="J4" s="62"/>
      <c r="K4" s="62"/>
      <c r="L4" s="62"/>
      <c r="M4" s="62"/>
      <c r="N4" s="62"/>
      <c r="O4" s="62"/>
      <c r="P4" s="62"/>
      <c r="Q4" s="62"/>
      <c r="R4" s="197"/>
      <c r="S4" s="211"/>
      <c r="T4" s="62"/>
      <c r="U4" s="62"/>
      <c r="V4" s="211"/>
      <c r="W4" s="62"/>
      <c r="X4" s="62"/>
      <c r="Y4" s="62"/>
      <c r="Z4" s="62"/>
      <c r="AA4" s="62"/>
      <c r="AB4" s="62"/>
      <c r="AC4" s="62"/>
      <c r="AD4" s="62"/>
    </row>
    <row r="5" spans="1:30">
      <c r="X5" s="1"/>
      <c r="Y5" s="1"/>
    </row>
    <row r="6" spans="1:30" ht="16.5" customHeight="1">
      <c r="C6" s="276" t="s">
        <v>0</v>
      </c>
      <c r="D6" s="285" t="s">
        <v>1</v>
      </c>
      <c r="E6" s="276" t="s">
        <v>90</v>
      </c>
      <c r="F6" s="285"/>
      <c r="G6" s="285" t="s">
        <v>34</v>
      </c>
      <c r="H6" s="285"/>
      <c r="I6" s="269" t="s">
        <v>47</v>
      </c>
      <c r="J6" s="269" t="s">
        <v>619</v>
      </c>
      <c r="K6" s="276" t="s">
        <v>620</v>
      </c>
      <c r="L6" s="288" t="s">
        <v>617</v>
      </c>
      <c r="M6" s="276" t="s">
        <v>738</v>
      </c>
      <c r="N6" s="285" t="s">
        <v>35</v>
      </c>
      <c r="O6" s="285"/>
      <c r="P6" s="285" t="s">
        <v>36</v>
      </c>
      <c r="Q6" s="285"/>
      <c r="R6" s="285"/>
      <c r="S6" s="285"/>
      <c r="T6" s="285" t="s">
        <v>37</v>
      </c>
      <c r="U6" s="285"/>
      <c r="V6" s="285"/>
      <c r="W6" s="289" t="s">
        <v>663</v>
      </c>
      <c r="X6" s="289" t="s">
        <v>664</v>
      </c>
      <c r="Y6" s="289" t="s">
        <v>736</v>
      </c>
      <c r="Z6" s="269" t="s">
        <v>50</v>
      </c>
      <c r="AA6" s="269" t="s">
        <v>88</v>
      </c>
      <c r="AB6" s="269" t="s">
        <v>89</v>
      </c>
      <c r="AC6" s="272" t="s">
        <v>693</v>
      </c>
      <c r="AD6" s="275" t="s">
        <v>38</v>
      </c>
    </row>
    <row r="7" spans="1:30" ht="16.5" customHeight="1">
      <c r="C7" s="276"/>
      <c r="D7" s="285"/>
      <c r="E7" s="285"/>
      <c r="F7" s="285"/>
      <c r="G7" s="285"/>
      <c r="H7" s="285"/>
      <c r="I7" s="286"/>
      <c r="J7" s="270"/>
      <c r="K7" s="276"/>
      <c r="L7" s="288"/>
      <c r="M7" s="276"/>
      <c r="N7" s="285"/>
      <c r="O7" s="285"/>
      <c r="P7" s="276" t="s">
        <v>86</v>
      </c>
      <c r="Q7" s="276" t="s">
        <v>39</v>
      </c>
      <c r="R7" s="281" t="s">
        <v>744</v>
      </c>
      <c r="S7" s="277" t="s">
        <v>621</v>
      </c>
      <c r="T7" s="276" t="s">
        <v>40</v>
      </c>
      <c r="U7" s="276" t="s">
        <v>41</v>
      </c>
      <c r="V7" s="280" t="s">
        <v>87</v>
      </c>
      <c r="W7" s="289"/>
      <c r="X7" s="289"/>
      <c r="Y7" s="289"/>
      <c r="Z7" s="270"/>
      <c r="AA7" s="270"/>
      <c r="AB7" s="270"/>
      <c r="AC7" s="273"/>
      <c r="AD7" s="275"/>
    </row>
    <row r="8" spans="1:30">
      <c r="C8" s="276"/>
      <c r="D8" s="285"/>
      <c r="E8" s="285"/>
      <c r="F8" s="285"/>
      <c r="G8" s="285"/>
      <c r="H8" s="285"/>
      <c r="I8" s="286"/>
      <c r="J8" s="270"/>
      <c r="K8" s="276"/>
      <c r="L8" s="288"/>
      <c r="M8" s="276"/>
      <c r="N8" s="285"/>
      <c r="O8" s="285"/>
      <c r="P8" s="276"/>
      <c r="Q8" s="276"/>
      <c r="R8" s="282"/>
      <c r="S8" s="278"/>
      <c r="T8" s="276"/>
      <c r="U8" s="276"/>
      <c r="V8" s="280"/>
      <c r="W8" s="289"/>
      <c r="X8" s="289"/>
      <c r="Y8" s="289"/>
      <c r="Z8" s="270"/>
      <c r="AA8" s="270"/>
      <c r="AB8" s="270"/>
      <c r="AC8" s="273"/>
      <c r="AD8" s="275"/>
    </row>
    <row r="9" spans="1:30">
      <c r="C9" s="276"/>
      <c r="D9" s="285"/>
      <c r="E9" s="83" t="s">
        <v>48</v>
      </c>
      <c r="F9" s="83" t="s">
        <v>49</v>
      </c>
      <c r="G9" s="83" t="s">
        <v>33</v>
      </c>
      <c r="H9" s="83" t="s">
        <v>42</v>
      </c>
      <c r="I9" s="287"/>
      <c r="J9" s="271"/>
      <c r="K9" s="276"/>
      <c r="L9" s="288"/>
      <c r="M9" s="276"/>
      <c r="N9" s="82" t="s">
        <v>43</v>
      </c>
      <c r="O9" s="82" t="s">
        <v>44</v>
      </c>
      <c r="P9" s="276"/>
      <c r="Q9" s="276"/>
      <c r="R9" s="283"/>
      <c r="S9" s="279"/>
      <c r="T9" s="276"/>
      <c r="U9" s="276"/>
      <c r="V9" s="280"/>
      <c r="W9" s="289"/>
      <c r="X9" s="289"/>
      <c r="Y9" s="289"/>
      <c r="Z9" s="271"/>
      <c r="AA9" s="271"/>
      <c r="AB9" s="271"/>
      <c r="AC9" s="274"/>
      <c r="AD9" s="275"/>
    </row>
    <row r="10" spans="1:30" s="87" customFormat="1" ht="99.75" customHeight="1">
      <c r="A10" s="101"/>
      <c r="B10" s="101"/>
      <c r="C10" s="228" t="s">
        <v>747</v>
      </c>
      <c r="D10" s="228" t="s">
        <v>748</v>
      </c>
      <c r="E10" s="229" t="s">
        <v>750</v>
      </c>
      <c r="F10" s="229" t="s">
        <v>749</v>
      </c>
      <c r="G10" s="230"/>
      <c r="H10" s="230"/>
      <c r="I10" s="229" t="s">
        <v>751</v>
      </c>
      <c r="J10" s="129"/>
      <c r="K10" s="127"/>
      <c r="L10" s="127"/>
      <c r="M10" s="182"/>
      <c r="N10" s="228" t="s">
        <v>755</v>
      </c>
      <c r="O10" s="228" t="s">
        <v>754</v>
      </c>
      <c r="P10" s="156"/>
      <c r="Q10" s="156"/>
      <c r="R10" s="192"/>
      <c r="S10" s="213"/>
      <c r="T10" s="129"/>
      <c r="U10" s="162"/>
      <c r="V10" s="214"/>
      <c r="W10" s="163"/>
      <c r="X10" s="163"/>
      <c r="Y10" s="163"/>
      <c r="Z10" s="156"/>
      <c r="AA10" s="163"/>
      <c r="AB10" s="163"/>
      <c r="AC10" s="139"/>
      <c r="AD10" s="156"/>
    </row>
    <row r="11" spans="1:30" s="190" customFormat="1" ht="18.75" customHeight="1">
      <c r="A11" s="189"/>
      <c r="B11" s="189"/>
      <c r="C11" s="226" t="s">
        <v>746</v>
      </c>
      <c r="D11" s="194"/>
      <c r="E11" s="192"/>
      <c r="F11" s="192"/>
      <c r="G11" s="155"/>
      <c r="H11" s="155"/>
      <c r="I11" s="192"/>
      <c r="J11" s="129"/>
      <c r="K11" s="127"/>
      <c r="L11" s="127"/>
      <c r="M11" s="224"/>
      <c r="N11" s="153"/>
      <c r="O11" s="196"/>
      <c r="P11" s="192"/>
      <c r="Q11" s="192"/>
      <c r="R11" s="192"/>
      <c r="S11" s="213"/>
      <c r="T11" s="129"/>
      <c r="U11" s="187"/>
      <c r="V11" s="214"/>
      <c r="W11" s="224"/>
      <c r="X11" s="224"/>
      <c r="Y11" s="224"/>
      <c r="Z11" s="192"/>
      <c r="AA11" s="224"/>
      <c r="AB11" s="224"/>
      <c r="AC11" s="139"/>
      <c r="AD11" s="192"/>
    </row>
    <row r="12" spans="1:30" s="176" customFormat="1" ht="57.75" customHeight="1">
      <c r="A12" s="76"/>
      <c r="B12" s="76"/>
      <c r="C12" s="194" t="s">
        <v>728</v>
      </c>
      <c r="D12" s="194" t="s">
        <v>729</v>
      </c>
      <c r="E12" s="192" t="s">
        <v>700</v>
      </c>
      <c r="F12" s="192" t="s">
        <v>727</v>
      </c>
      <c r="G12" s="154"/>
      <c r="H12" s="154"/>
      <c r="I12" s="225" t="s">
        <v>745</v>
      </c>
      <c r="J12" s="129"/>
      <c r="K12" s="127"/>
      <c r="L12" s="127"/>
      <c r="M12" s="224"/>
      <c r="N12" s="153" t="s">
        <v>753</v>
      </c>
      <c r="O12" s="153">
        <v>200</v>
      </c>
      <c r="P12" s="192"/>
      <c r="Q12" s="192"/>
      <c r="R12" s="192"/>
      <c r="S12" s="213"/>
      <c r="T12" s="129"/>
      <c r="U12" s="187"/>
      <c r="V12" s="214"/>
      <c r="W12" s="224"/>
      <c r="X12" s="224"/>
      <c r="Y12" s="224"/>
      <c r="Z12" s="192"/>
      <c r="AA12" s="224"/>
      <c r="AB12" s="224"/>
      <c r="AC12" s="192"/>
      <c r="AD12" s="192"/>
    </row>
    <row r="13" spans="1:30" s="190" customFormat="1" ht="57.75" customHeight="1">
      <c r="A13" s="189"/>
      <c r="B13" s="189"/>
      <c r="C13" s="194"/>
      <c r="D13" s="194"/>
      <c r="E13" s="192"/>
      <c r="F13" s="192"/>
      <c r="G13" s="155"/>
      <c r="H13" s="155"/>
      <c r="I13" s="192"/>
      <c r="J13" s="129"/>
      <c r="K13" s="127"/>
      <c r="L13" s="127"/>
      <c r="M13" s="224"/>
      <c r="N13" s="153"/>
      <c r="O13" s="196"/>
      <c r="P13" s="192"/>
      <c r="Q13" s="192"/>
      <c r="R13" s="192"/>
      <c r="S13" s="213"/>
      <c r="T13" s="129"/>
      <c r="U13" s="187"/>
      <c r="V13" s="214"/>
      <c r="W13" s="224"/>
      <c r="X13" s="224"/>
      <c r="Y13" s="224"/>
      <c r="Z13" s="192"/>
      <c r="AA13" s="224"/>
      <c r="AB13" s="224"/>
      <c r="AC13" s="139"/>
      <c r="AD13" s="192"/>
    </row>
    <row r="14" spans="1:30" ht="52.5" customHeight="1">
      <c r="C14" s="157"/>
      <c r="D14" s="157"/>
      <c r="E14" s="156"/>
      <c r="F14" s="156"/>
      <c r="G14" s="155"/>
      <c r="H14" s="155"/>
      <c r="I14" s="161"/>
      <c r="J14" s="158"/>
      <c r="K14" s="160"/>
      <c r="L14" s="160"/>
      <c r="M14" s="156"/>
      <c r="N14" s="159"/>
      <c r="O14" s="159"/>
      <c r="P14" s="156"/>
      <c r="Q14" s="156"/>
      <c r="R14" s="192"/>
      <c r="S14" s="213"/>
      <c r="T14" s="156"/>
      <c r="U14" s="156"/>
      <c r="V14" s="213"/>
      <c r="W14" s="156"/>
      <c r="X14" s="156"/>
      <c r="Y14" s="156"/>
      <c r="Z14" s="156"/>
      <c r="AA14" s="156"/>
      <c r="AB14" s="156"/>
      <c r="AC14" s="139"/>
      <c r="AD14" s="156"/>
    </row>
    <row r="15" spans="1:30">
      <c r="C15" s="150" t="s">
        <v>689</v>
      </c>
      <c r="D15" s="150"/>
      <c r="E15" s="150"/>
      <c r="F15" s="150"/>
      <c r="G15" s="150"/>
      <c r="H15" s="150"/>
      <c r="I15" s="150"/>
      <c r="J15" s="151"/>
      <c r="K15" s="151"/>
      <c r="L15" s="142"/>
      <c r="M15" s="142"/>
      <c r="N15" s="142"/>
      <c r="O15" s="142"/>
      <c r="P15" s="142"/>
      <c r="Q15" s="142"/>
      <c r="T15" s="142"/>
      <c r="U15" s="142"/>
      <c r="W15" s="142"/>
      <c r="X15" s="142"/>
      <c r="Y15" s="142"/>
      <c r="Z15" s="142"/>
      <c r="AA15" s="142"/>
      <c r="AB15" s="142"/>
      <c r="AC15" s="142"/>
    </row>
    <row r="16" spans="1:30">
      <c r="C16" s="150" t="s">
        <v>665</v>
      </c>
      <c r="D16" s="152"/>
      <c r="E16" s="151"/>
      <c r="F16" s="151"/>
      <c r="G16" s="151"/>
      <c r="H16" s="151"/>
      <c r="I16" s="151"/>
      <c r="J16" s="151"/>
      <c r="K16" s="151"/>
      <c r="L16" s="142"/>
      <c r="M16" s="142"/>
      <c r="N16" s="142"/>
      <c r="O16" s="142"/>
      <c r="P16" s="142"/>
      <c r="Q16" s="142"/>
      <c r="T16" s="142"/>
      <c r="U16" s="142"/>
      <c r="V16" s="216"/>
      <c r="W16" s="142"/>
      <c r="X16" s="142"/>
      <c r="Y16" s="142"/>
      <c r="Z16" s="142"/>
      <c r="AA16" s="142"/>
      <c r="AB16" s="142"/>
      <c r="AC16" s="142"/>
    </row>
    <row r="17" spans="3:30">
      <c r="C17" s="71" t="s">
        <v>618</v>
      </c>
      <c r="D17" s="10"/>
      <c r="E17" s="71"/>
      <c r="F17" s="71"/>
      <c r="G17" s="71"/>
      <c r="H17" s="71"/>
      <c r="I17" s="71"/>
      <c r="J17" s="71"/>
      <c r="K17" s="71"/>
      <c r="V17" s="216"/>
    </row>
    <row r="18" spans="3:30">
      <c r="C18" s="130" t="s">
        <v>699</v>
      </c>
      <c r="D18" s="10"/>
      <c r="E18" s="71"/>
      <c r="F18" s="71"/>
      <c r="G18" s="71"/>
      <c r="H18" s="71"/>
      <c r="I18" s="71"/>
      <c r="J18" s="71"/>
      <c r="K18" s="71"/>
      <c r="V18" s="216"/>
    </row>
    <row r="26" spans="3:30" s="1" customFormat="1" ht="16.5" customHeight="1">
      <c r="C26"/>
      <c r="D26"/>
      <c r="E26"/>
      <c r="F26"/>
      <c r="G26"/>
      <c r="H26"/>
      <c r="I26"/>
      <c r="J26"/>
      <c r="K26"/>
      <c r="L26"/>
      <c r="M26"/>
      <c r="N26"/>
      <c r="O26"/>
      <c r="P26"/>
      <c r="Q26"/>
      <c r="R26" s="190"/>
      <c r="S26" s="212"/>
      <c r="T26"/>
      <c r="U26"/>
      <c r="V26" s="212"/>
      <c r="W26"/>
      <c r="X26"/>
      <c r="Y26"/>
      <c r="Z26"/>
      <c r="AA26"/>
      <c r="AB26"/>
      <c r="AC26"/>
      <c r="AD26"/>
    </row>
  </sheetData>
  <mergeCells count="28">
    <mergeCell ref="C1:AD1"/>
    <mergeCell ref="C6:C9"/>
    <mergeCell ref="D6:D9"/>
    <mergeCell ref="E6:F8"/>
    <mergeCell ref="G6:H8"/>
    <mergeCell ref="I6:I9"/>
    <mergeCell ref="J6:J9"/>
    <mergeCell ref="K6:K9"/>
    <mergeCell ref="L6:L9"/>
    <mergeCell ref="M6:M9"/>
    <mergeCell ref="Y6:Y9"/>
    <mergeCell ref="N6:O8"/>
    <mergeCell ref="P6:S6"/>
    <mergeCell ref="T6:V6"/>
    <mergeCell ref="W6:W9"/>
    <mergeCell ref="X6:X9"/>
    <mergeCell ref="AA6:AA9"/>
    <mergeCell ref="AB6:AB9"/>
    <mergeCell ref="AC6:AC9"/>
    <mergeCell ref="AD6:AD9"/>
    <mergeCell ref="P7:P9"/>
    <mergeCell ref="Q7:Q9"/>
    <mergeCell ref="S7:S9"/>
    <mergeCell ref="T7:T9"/>
    <mergeCell ref="U7:U9"/>
    <mergeCell ref="V7:V9"/>
    <mergeCell ref="Z6:Z9"/>
    <mergeCell ref="R7:R9"/>
  </mergeCells>
  <phoneticPr fontId="3" type="noConversion"/>
  <pageMargins left="0.25" right="0.25" top="0.75" bottom="0.75" header="0.3" footer="0.3"/>
  <pageSetup paperSize="8" scale="70" fitToHeight="0" orientation="landscape"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C25"/>
  <sheetViews>
    <sheetView topLeftCell="B1" zoomScale="85" zoomScaleNormal="85" zoomScaleSheetLayoutView="100" workbookViewId="0">
      <pane xSplit="3" ySplit="9" topLeftCell="E10" activePane="bottomRight" state="frozen"/>
      <selection activeCell="C3" sqref="C3:E4"/>
      <selection pane="topRight" activeCell="C3" sqref="C3:E4"/>
      <selection pane="bottomLeft" activeCell="C3" sqref="C3:E4"/>
      <selection pane="bottomRight" activeCell="C10" sqref="C10:I10"/>
    </sheetView>
  </sheetViews>
  <sheetFormatPr defaultRowHeight="16.5"/>
  <cols>
    <col min="1" max="2" width="9.125" style="1"/>
    <col min="3" max="3" width="11.375" customWidth="1"/>
    <col min="5" max="5" width="11.625" customWidth="1"/>
    <col min="7" max="8" width="0" hidden="1" customWidth="1"/>
    <col min="11" max="11" width="9.125" bestFit="1" customWidth="1"/>
    <col min="12" max="12" width="9.625" customWidth="1"/>
    <col min="13" max="13" width="8.375" customWidth="1"/>
    <col min="14" max="15" width="26.5" customWidth="1"/>
    <col min="16" max="16" width="9.375" style="212" bestFit="1" customWidth="1"/>
    <col min="17" max="17" width="9.125" style="212" bestFit="1" customWidth="1"/>
    <col min="18" max="18" width="15.375" style="212" customWidth="1"/>
    <col min="19" max="20" width="9.125" bestFit="1" customWidth="1"/>
    <col min="21" max="21" width="17.375" style="212" customWidth="1"/>
    <col min="22" max="23" width="10.875" customWidth="1"/>
    <col min="24" max="24" width="10.875" style="87" customWidth="1"/>
    <col min="25" max="28" width="10.875" customWidth="1"/>
    <col min="29" max="29" width="19.25" customWidth="1"/>
  </cols>
  <sheetData>
    <row r="1" spans="1:29" ht="24.75" customHeight="1">
      <c r="C1" s="284" t="s">
        <v>635</v>
      </c>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row>
    <row r="2" spans="1:29" ht="7.5" customHeight="1">
      <c r="C2" s="62"/>
      <c r="D2" s="62"/>
      <c r="E2" s="62"/>
      <c r="F2" s="62"/>
      <c r="G2" s="62"/>
      <c r="H2" s="62"/>
      <c r="I2" s="62"/>
      <c r="J2" s="62"/>
      <c r="K2" s="62"/>
      <c r="L2" s="62"/>
      <c r="M2" s="62"/>
      <c r="N2" s="62"/>
      <c r="O2" s="62"/>
      <c r="P2" s="211"/>
      <c r="Q2" s="211"/>
      <c r="R2" s="211"/>
      <c r="S2" s="62"/>
      <c r="T2" s="62"/>
      <c r="U2" s="211"/>
      <c r="V2" s="62"/>
      <c r="W2" s="62"/>
      <c r="X2" s="100"/>
      <c r="Y2" s="62"/>
      <c r="Z2" s="62"/>
      <c r="AA2" s="62"/>
      <c r="AB2" s="62"/>
      <c r="AC2" s="62"/>
    </row>
    <row r="3" spans="1:29">
      <c r="A3" s="1" t="s">
        <v>46</v>
      </c>
      <c r="C3" s="193" t="s">
        <v>741</v>
      </c>
      <c r="D3" s="190"/>
      <c r="E3" s="131" t="s">
        <v>739</v>
      </c>
      <c r="F3" s="62"/>
      <c r="G3" s="62"/>
      <c r="H3" s="62"/>
      <c r="I3" s="62"/>
      <c r="J3" s="62"/>
      <c r="K3" s="62"/>
      <c r="L3" s="62"/>
      <c r="M3" s="62"/>
      <c r="N3" s="62"/>
      <c r="O3" s="62"/>
      <c r="P3" s="211"/>
      <c r="Q3" s="211"/>
      <c r="R3" s="211"/>
      <c r="S3" s="62"/>
      <c r="T3" s="62"/>
      <c r="U3" s="211"/>
      <c r="V3" s="62"/>
      <c r="W3" s="62"/>
      <c r="X3" s="100"/>
      <c r="Y3" s="62"/>
      <c r="Z3" s="62"/>
      <c r="AA3" s="62"/>
      <c r="AB3" s="62"/>
      <c r="AC3" s="67" t="s">
        <v>638</v>
      </c>
    </row>
    <row r="4" spans="1:29">
      <c r="C4" s="193" t="s">
        <v>637</v>
      </c>
      <c r="D4" s="131" t="s">
        <v>740</v>
      </c>
      <c r="E4" s="197"/>
      <c r="F4" s="62"/>
      <c r="G4" s="62"/>
      <c r="H4" s="62"/>
      <c r="I4" s="62"/>
      <c r="J4" s="62"/>
      <c r="K4" s="62"/>
      <c r="L4" s="62"/>
      <c r="M4" s="62"/>
      <c r="N4" s="62"/>
      <c r="O4" s="62"/>
      <c r="P4" s="211"/>
      <c r="Q4" s="211"/>
      <c r="R4" s="211"/>
      <c r="S4" s="62"/>
      <c r="T4" s="62"/>
      <c r="U4" s="211"/>
      <c r="V4" s="62"/>
      <c r="W4" s="62"/>
      <c r="X4" s="100"/>
      <c r="Y4" s="62"/>
      <c r="Z4" s="62"/>
      <c r="AA4" s="62"/>
      <c r="AB4" s="62"/>
      <c r="AC4" s="62"/>
    </row>
    <row r="5" spans="1:29">
      <c r="W5" s="1"/>
      <c r="X5" s="101"/>
    </row>
    <row r="6" spans="1:29" ht="16.5" customHeight="1">
      <c r="C6" s="276" t="s">
        <v>0</v>
      </c>
      <c r="D6" s="285" t="s">
        <v>1</v>
      </c>
      <c r="E6" s="276" t="s">
        <v>90</v>
      </c>
      <c r="F6" s="285"/>
      <c r="G6" s="285" t="s">
        <v>34</v>
      </c>
      <c r="H6" s="285"/>
      <c r="I6" s="269" t="s">
        <v>47</v>
      </c>
      <c r="J6" s="269" t="s">
        <v>619</v>
      </c>
      <c r="K6" s="276" t="s">
        <v>620</v>
      </c>
      <c r="L6" s="288" t="s">
        <v>617</v>
      </c>
      <c r="M6" s="276" t="s">
        <v>45</v>
      </c>
      <c r="N6" s="285" t="s">
        <v>35</v>
      </c>
      <c r="O6" s="285"/>
      <c r="P6" s="291" t="s">
        <v>36</v>
      </c>
      <c r="Q6" s="291"/>
      <c r="R6" s="291"/>
      <c r="S6" s="285" t="s">
        <v>37</v>
      </c>
      <c r="T6" s="285"/>
      <c r="U6" s="285"/>
      <c r="V6" s="289" t="s">
        <v>663</v>
      </c>
      <c r="W6" s="289" t="s">
        <v>664</v>
      </c>
      <c r="X6" s="289" t="s">
        <v>736</v>
      </c>
      <c r="Y6" s="269" t="s">
        <v>50</v>
      </c>
      <c r="Z6" s="269" t="s">
        <v>88</v>
      </c>
      <c r="AA6" s="269" t="s">
        <v>89</v>
      </c>
      <c r="AB6" s="272" t="s">
        <v>693</v>
      </c>
      <c r="AC6" s="275" t="s">
        <v>38</v>
      </c>
    </row>
    <row r="7" spans="1:29" ht="16.5" customHeight="1">
      <c r="C7" s="276"/>
      <c r="D7" s="285"/>
      <c r="E7" s="285"/>
      <c r="F7" s="285"/>
      <c r="G7" s="285"/>
      <c r="H7" s="285"/>
      <c r="I7" s="286"/>
      <c r="J7" s="270"/>
      <c r="K7" s="276"/>
      <c r="L7" s="288"/>
      <c r="M7" s="276"/>
      <c r="N7" s="285"/>
      <c r="O7" s="285"/>
      <c r="P7" s="290" t="s">
        <v>86</v>
      </c>
      <c r="Q7" s="290" t="s">
        <v>39</v>
      </c>
      <c r="R7" s="277" t="s">
        <v>621</v>
      </c>
      <c r="S7" s="276" t="s">
        <v>40</v>
      </c>
      <c r="T7" s="276" t="s">
        <v>41</v>
      </c>
      <c r="U7" s="280" t="s">
        <v>87</v>
      </c>
      <c r="V7" s="289"/>
      <c r="W7" s="289"/>
      <c r="X7" s="289"/>
      <c r="Y7" s="270"/>
      <c r="Z7" s="270"/>
      <c r="AA7" s="270"/>
      <c r="AB7" s="273"/>
      <c r="AC7" s="275"/>
    </row>
    <row r="8" spans="1:29">
      <c r="C8" s="276"/>
      <c r="D8" s="285"/>
      <c r="E8" s="285"/>
      <c r="F8" s="285"/>
      <c r="G8" s="285"/>
      <c r="H8" s="285"/>
      <c r="I8" s="286"/>
      <c r="J8" s="270"/>
      <c r="K8" s="276"/>
      <c r="L8" s="288"/>
      <c r="M8" s="276"/>
      <c r="N8" s="285"/>
      <c r="O8" s="285"/>
      <c r="P8" s="290"/>
      <c r="Q8" s="290"/>
      <c r="R8" s="278"/>
      <c r="S8" s="276"/>
      <c r="T8" s="276"/>
      <c r="U8" s="280"/>
      <c r="V8" s="289"/>
      <c r="W8" s="289"/>
      <c r="X8" s="289"/>
      <c r="Y8" s="270"/>
      <c r="Z8" s="270"/>
      <c r="AA8" s="270"/>
      <c r="AB8" s="273"/>
      <c r="AC8" s="275"/>
    </row>
    <row r="9" spans="1:29">
      <c r="C9" s="276"/>
      <c r="D9" s="285"/>
      <c r="E9" s="83" t="s">
        <v>48</v>
      </c>
      <c r="F9" s="83" t="s">
        <v>49</v>
      </c>
      <c r="G9" s="83" t="s">
        <v>33</v>
      </c>
      <c r="H9" s="83" t="s">
        <v>42</v>
      </c>
      <c r="I9" s="287"/>
      <c r="J9" s="271"/>
      <c r="K9" s="276"/>
      <c r="L9" s="288"/>
      <c r="M9" s="276"/>
      <c r="N9" s="82" t="s">
        <v>43</v>
      </c>
      <c r="O9" s="82" t="s">
        <v>44</v>
      </c>
      <c r="P9" s="290"/>
      <c r="Q9" s="290"/>
      <c r="R9" s="279"/>
      <c r="S9" s="276"/>
      <c r="T9" s="276"/>
      <c r="U9" s="280"/>
      <c r="V9" s="289"/>
      <c r="W9" s="289"/>
      <c r="X9" s="289"/>
      <c r="Y9" s="271"/>
      <c r="Z9" s="271"/>
      <c r="AA9" s="271"/>
      <c r="AB9" s="274"/>
      <c r="AC9" s="275"/>
    </row>
    <row r="10" spans="1:29" ht="66" customHeight="1">
      <c r="B10" s="189"/>
      <c r="C10" s="231" t="s">
        <v>752</v>
      </c>
      <c r="D10" s="231" t="s">
        <v>752</v>
      </c>
      <c r="E10" s="231" t="s">
        <v>752</v>
      </c>
      <c r="F10" s="231" t="s">
        <v>752</v>
      </c>
      <c r="G10" s="231" t="s">
        <v>752</v>
      </c>
      <c r="H10" s="231" t="s">
        <v>752</v>
      </c>
      <c r="I10" s="231" t="s">
        <v>752</v>
      </c>
      <c r="J10" s="129"/>
      <c r="K10" s="127"/>
      <c r="L10" s="127"/>
      <c r="M10" s="182"/>
      <c r="N10" s="231" t="s">
        <v>752</v>
      </c>
      <c r="O10" s="231" t="s">
        <v>752</v>
      </c>
      <c r="P10" s="213"/>
      <c r="Q10" s="213"/>
      <c r="R10" s="213"/>
      <c r="S10" s="156"/>
      <c r="T10" s="127"/>
      <c r="U10" s="214"/>
      <c r="V10" s="163"/>
      <c r="W10" s="163"/>
      <c r="X10" s="163"/>
      <c r="Y10" s="163"/>
      <c r="Z10" s="163"/>
      <c r="AA10" s="163"/>
      <c r="AB10" s="139"/>
      <c r="AC10" s="86"/>
    </row>
    <row r="11" spans="1:29" ht="71.25" customHeight="1">
      <c r="B11" s="189"/>
      <c r="C11" s="157"/>
      <c r="D11" s="157"/>
      <c r="E11" s="156"/>
      <c r="F11" s="156"/>
      <c r="G11" s="155"/>
      <c r="H11" s="155"/>
      <c r="I11" s="156"/>
      <c r="J11" s="129"/>
      <c r="K11" s="127"/>
      <c r="L11" s="127"/>
      <c r="M11" s="182"/>
      <c r="N11" s="159"/>
      <c r="O11" s="159"/>
      <c r="P11" s="213"/>
      <c r="Q11" s="213"/>
      <c r="R11" s="213"/>
      <c r="S11" s="156"/>
      <c r="T11" s="156"/>
      <c r="U11" s="213"/>
      <c r="V11" s="156"/>
      <c r="W11" s="156"/>
      <c r="X11" s="163"/>
      <c r="Y11" s="163"/>
      <c r="Z11" s="163"/>
      <c r="AA11" s="163"/>
      <c r="AB11" s="139"/>
      <c r="AC11" s="86"/>
    </row>
    <row r="12" spans="1:29" ht="60" customHeight="1">
      <c r="B12" s="189"/>
      <c r="C12" s="157"/>
      <c r="D12" s="157"/>
      <c r="E12" s="156"/>
      <c r="F12" s="156"/>
      <c r="G12" s="155"/>
      <c r="H12" s="155"/>
      <c r="I12" s="156"/>
      <c r="J12" s="129"/>
      <c r="K12" s="127"/>
      <c r="L12" s="127"/>
      <c r="M12" s="182"/>
      <c r="N12" s="159"/>
      <c r="O12" s="159"/>
      <c r="P12" s="213"/>
      <c r="Q12" s="213"/>
      <c r="R12" s="213"/>
      <c r="S12" s="156"/>
      <c r="T12" s="156"/>
      <c r="U12" s="213"/>
      <c r="V12" s="156"/>
      <c r="W12" s="156"/>
      <c r="X12" s="163"/>
      <c r="Y12" s="163"/>
      <c r="Z12" s="163"/>
      <c r="AA12" s="163"/>
      <c r="AB12" s="139"/>
      <c r="AC12" s="86"/>
    </row>
    <row r="13" spans="1:29" ht="52.5" customHeight="1">
      <c r="C13" s="4"/>
      <c r="D13" s="4"/>
      <c r="E13" s="2"/>
      <c r="F13" s="2"/>
      <c r="G13" s="8"/>
      <c r="H13" s="8"/>
      <c r="I13" s="9"/>
      <c r="J13" s="5"/>
      <c r="K13" s="7"/>
      <c r="L13" s="7"/>
      <c r="M13" s="2"/>
      <c r="N13" s="6"/>
      <c r="O13" s="6"/>
      <c r="P13" s="213"/>
      <c r="Q13" s="213"/>
      <c r="R13" s="213"/>
      <c r="S13" s="2"/>
      <c r="T13" s="2"/>
      <c r="U13" s="213"/>
      <c r="V13" s="2"/>
      <c r="W13" s="2"/>
      <c r="X13" s="102"/>
      <c r="Y13" s="2"/>
      <c r="Z13" s="2"/>
      <c r="AA13" s="2"/>
      <c r="AB13" s="85"/>
      <c r="AC13" s="2"/>
    </row>
    <row r="14" spans="1:29">
      <c r="C14" s="71" t="s">
        <v>689</v>
      </c>
      <c r="D14" s="71"/>
      <c r="E14" s="71"/>
      <c r="F14" s="71"/>
      <c r="G14" s="71"/>
      <c r="H14" s="71"/>
      <c r="I14" s="71"/>
      <c r="J14" s="72"/>
      <c r="K14" s="72"/>
    </row>
    <row r="15" spans="1:29">
      <c r="C15" s="71" t="s">
        <v>665</v>
      </c>
      <c r="D15" s="73"/>
      <c r="E15" s="72"/>
      <c r="F15" s="72"/>
      <c r="G15" s="72"/>
      <c r="H15" s="72"/>
      <c r="I15" s="72"/>
      <c r="J15" s="72"/>
      <c r="K15" s="72"/>
      <c r="U15" s="216"/>
    </row>
    <row r="16" spans="1:29">
      <c r="C16" s="71" t="s">
        <v>618</v>
      </c>
      <c r="D16" s="10"/>
      <c r="E16" s="71"/>
      <c r="F16" s="71"/>
      <c r="G16" s="71"/>
      <c r="H16" s="71"/>
      <c r="I16" s="71"/>
      <c r="J16" s="71"/>
      <c r="K16" s="71"/>
      <c r="U16" s="216"/>
    </row>
    <row r="17" spans="3:21">
      <c r="C17" s="130" t="s">
        <v>699</v>
      </c>
      <c r="D17" s="10"/>
      <c r="E17" s="71"/>
      <c r="F17" s="71"/>
      <c r="G17" s="71"/>
      <c r="H17" s="71"/>
      <c r="I17" s="71"/>
      <c r="J17" s="71"/>
      <c r="K17" s="71"/>
      <c r="U17" s="216"/>
    </row>
    <row r="25" spans="3:21" ht="16.5" customHeight="1"/>
  </sheetData>
  <mergeCells count="27">
    <mergeCell ref="C1:AC1"/>
    <mergeCell ref="C6:C9"/>
    <mergeCell ref="D6:D9"/>
    <mergeCell ref="E6:F8"/>
    <mergeCell ref="G6:H8"/>
    <mergeCell ref="I6:I9"/>
    <mergeCell ref="J6:J9"/>
    <mergeCell ref="K6:K9"/>
    <mergeCell ref="L6:L9"/>
    <mergeCell ref="M6:M9"/>
    <mergeCell ref="X6:X9"/>
    <mergeCell ref="N6:O8"/>
    <mergeCell ref="P6:R6"/>
    <mergeCell ref="S6:U6"/>
    <mergeCell ref="V6:V9"/>
    <mergeCell ref="W6:W9"/>
    <mergeCell ref="Z6:Z9"/>
    <mergeCell ref="AA6:AA9"/>
    <mergeCell ref="AB6:AB9"/>
    <mergeCell ref="AC6:AC9"/>
    <mergeCell ref="P7:P9"/>
    <mergeCell ref="Q7:Q9"/>
    <mergeCell ref="R7:R9"/>
    <mergeCell ref="S7:S9"/>
    <mergeCell ref="T7:T9"/>
    <mergeCell ref="U7:U9"/>
    <mergeCell ref="Y6:Y9"/>
  </mergeCells>
  <phoneticPr fontId="3" type="noConversion"/>
  <pageMargins left="0.25" right="0.25" top="0.75" bottom="0.75" header="0.3" footer="0.3"/>
  <pageSetup paperSize="8" scale="70" fitToHeight="0" orientation="landscape"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D22"/>
  <sheetViews>
    <sheetView topLeftCell="B1" zoomScale="85" zoomScaleNormal="85" zoomScaleSheetLayoutView="100" workbookViewId="0">
      <pane xSplit="3" ySplit="9" topLeftCell="E10" activePane="bottomRight" state="frozen"/>
      <selection activeCell="C3" sqref="C3:E4"/>
      <selection pane="topRight" activeCell="C3" sqref="C3:E4"/>
      <selection pane="bottomLeft" activeCell="C3" sqref="C3:E4"/>
      <selection pane="bottomRight" activeCell="J10" sqref="J10"/>
    </sheetView>
  </sheetViews>
  <sheetFormatPr defaultRowHeight="16.5"/>
  <cols>
    <col min="1" max="2" width="9.125" style="1"/>
    <col min="3" max="3" width="11.375" customWidth="1"/>
    <col min="5" max="5" width="11.625" customWidth="1"/>
    <col min="7" max="8" width="0" hidden="1" customWidth="1"/>
    <col min="11" max="11" width="9.125" bestFit="1" customWidth="1"/>
    <col min="12" max="12" width="9.625" customWidth="1"/>
    <col min="13" max="13" width="8.375" customWidth="1"/>
    <col min="16" max="16" width="9.375" bestFit="1" customWidth="1"/>
    <col min="17" max="17" width="9.125" bestFit="1" customWidth="1"/>
    <col min="18" max="18" width="18.375" style="190" customWidth="1"/>
    <col min="19" max="19" width="15.375" style="212" customWidth="1"/>
    <col min="20" max="21" width="9.125" bestFit="1" customWidth="1"/>
    <col min="22" max="22" width="17.375" style="212" customWidth="1"/>
    <col min="23" max="24" width="10.875" customWidth="1"/>
    <col min="25" max="25" width="10.875" style="87" customWidth="1"/>
    <col min="26" max="29" width="10.875" customWidth="1"/>
    <col min="30" max="30" width="19.25" customWidth="1"/>
  </cols>
  <sheetData>
    <row r="1" spans="1:30" ht="24.75" customHeight="1">
      <c r="C1" s="284" t="s">
        <v>635</v>
      </c>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row>
    <row r="2" spans="1:30" ht="7.5" customHeight="1">
      <c r="C2" s="62"/>
      <c r="D2" s="62"/>
      <c r="E2" s="62"/>
      <c r="F2" s="62"/>
      <c r="G2" s="62"/>
      <c r="H2" s="62"/>
      <c r="I2" s="62"/>
      <c r="J2" s="62"/>
      <c r="K2" s="62"/>
      <c r="L2" s="62"/>
      <c r="M2" s="62"/>
      <c r="N2" s="62"/>
      <c r="O2" s="62"/>
      <c r="P2" s="62"/>
      <c r="Q2" s="62"/>
      <c r="R2" s="197"/>
      <c r="S2" s="211"/>
      <c r="T2" s="62"/>
      <c r="U2" s="62"/>
      <c r="V2" s="211"/>
      <c r="W2" s="62"/>
      <c r="X2" s="62"/>
      <c r="Y2" s="100"/>
      <c r="Z2" s="62"/>
      <c r="AA2" s="62"/>
      <c r="AB2" s="62"/>
      <c r="AC2" s="62"/>
      <c r="AD2" s="62"/>
    </row>
    <row r="3" spans="1:30">
      <c r="A3" s="1" t="s">
        <v>46</v>
      </c>
      <c r="C3" s="193" t="s">
        <v>741</v>
      </c>
      <c r="D3" s="190"/>
      <c r="E3" s="131" t="s">
        <v>739</v>
      </c>
      <c r="F3" s="62"/>
      <c r="G3" s="62"/>
      <c r="H3" s="62"/>
      <c r="I3" s="62"/>
      <c r="J3" s="62"/>
      <c r="K3" s="62"/>
      <c r="L3" s="62"/>
      <c r="M3" s="62"/>
      <c r="N3" s="62"/>
      <c r="O3" s="62"/>
      <c r="P3" s="62"/>
      <c r="Q3" s="62"/>
      <c r="R3" s="197"/>
      <c r="S3" s="211"/>
      <c r="T3" s="62"/>
      <c r="U3" s="62"/>
      <c r="V3" s="211"/>
      <c r="W3" s="62"/>
      <c r="X3" s="62"/>
      <c r="Y3" s="100"/>
      <c r="Z3" s="62"/>
      <c r="AA3" s="62"/>
      <c r="AB3" s="62"/>
      <c r="AC3" s="62"/>
      <c r="AD3" s="67" t="s">
        <v>638</v>
      </c>
    </row>
    <row r="4" spans="1:30">
      <c r="C4" s="193" t="s">
        <v>637</v>
      </c>
      <c r="D4" s="131" t="s">
        <v>740</v>
      </c>
      <c r="E4" s="197"/>
      <c r="F4" s="62"/>
      <c r="G4" s="62"/>
      <c r="H4" s="62"/>
      <c r="I4" s="62"/>
      <c r="J4" s="62"/>
      <c r="K4" s="62"/>
      <c r="L4" s="62"/>
      <c r="M4" s="62"/>
      <c r="N4" s="62"/>
      <c r="O4" s="62"/>
      <c r="P4" s="62"/>
      <c r="Q4" s="62"/>
      <c r="R4" s="197"/>
      <c r="S4" s="211"/>
      <c r="T4" s="62"/>
      <c r="U4" s="62"/>
      <c r="V4" s="211"/>
      <c r="W4" s="62"/>
      <c r="X4" s="62"/>
      <c r="Y4" s="100"/>
      <c r="Z4" s="62"/>
      <c r="AA4" s="62"/>
      <c r="AB4" s="62"/>
      <c r="AC4" s="62"/>
      <c r="AD4" s="62"/>
    </row>
    <row r="5" spans="1:30">
      <c r="X5" s="1"/>
      <c r="Y5" s="101"/>
    </row>
    <row r="6" spans="1:30" ht="16.5" customHeight="1">
      <c r="C6" s="276" t="s">
        <v>0</v>
      </c>
      <c r="D6" s="285" t="s">
        <v>1</v>
      </c>
      <c r="E6" s="276" t="s">
        <v>90</v>
      </c>
      <c r="F6" s="285"/>
      <c r="G6" s="285" t="s">
        <v>34</v>
      </c>
      <c r="H6" s="285"/>
      <c r="I6" s="269" t="s">
        <v>47</v>
      </c>
      <c r="J6" s="269" t="s">
        <v>619</v>
      </c>
      <c r="K6" s="276" t="s">
        <v>620</v>
      </c>
      <c r="L6" s="288" t="s">
        <v>617</v>
      </c>
      <c r="M6" s="276" t="s">
        <v>45</v>
      </c>
      <c r="N6" s="285" t="s">
        <v>35</v>
      </c>
      <c r="O6" s="285"/>
      <c r="P6" s="285" t="s">
        <v>36</v>
      </c>
      <c r="Q6" s="285"/>
      <c r="R6" s="285"/>
      <c r="S6" s="285"/>
      <c r="T6" s="285" t="s">
        <v>37</v>
      </c>
      <c r="U6" s="285"/>
      <c r="V6" s="285"/>
      <c r="W6" s="289" t="s">
        <v>663</v>
      </c>
      <c r="X6" s="289" t="s">
        <v>664</v>
      </c>
      <c r="Y6" s="289" t="s">
        <v>736</v>
      </c>
      <c r="Z6" s="269" t="s">
        <v>50</v>
      </c>
      <c r="AA6" s="269" t="s">
        <v>88</v>
      </c>
      <c r="AB6" s="269" t="s">
        <v>89</v>
      </c>
      <c r="AC6" s="272" t="s">
        <v>693</v>
      </c>
      <c r="AD6" s="275" t="s">
        <v>38</v>
      </c>
    </row>
    <row r="7" spans="1:30" ht="16.5" customHeight="1">
      <c r="C7" s="276"/>
      <c r="D7" s="285"/>
      <c r="E7" s="285"/>
      <c r="F7" s="285"/>
      <c r="G7" s="285"/>
      <c r="H7" s="285"/>
      <c r="I7" s="286"/>
      <c r="J7" s="270"/>
      <c r="K7" s="276"/>
      <c r="L7" s="288"/>
      <c r="M7" s="276"/>
      <c r="N7" s="285"/>
      <c r="O7" s="285"/>
      <c r="P7" s="276" t="s">
        <v>86</v>
      </c>
      <c r="Q7" s="276" t="s">
        <v>39</v>
      </c>
      <c r="R7" s="281" t="s">
        <v>743</v>
      </c>
      <c r="S7" s="277" t="s">
        <v>621</v>
      </c>
      <c r="T7" s="276" t="s">
        <v>40</v>
      </c>
      <c r="U7" s="276" t="s">
        <v>41</v>
      </c>
      <c r="V7" s="280" t="s">
        <v>87</v>
      </c>
      <c r="W7" s="289"/>
      <c r="X7" s="289"/>
      <c r="Y7" s="289"/>
      <c r="Z7" s="270"/>
      <c r="AA7" s="270"/>
      <c r="AB7" s="270"/>
      <c r="AC7" s="273"/>
      <c r="AD7" s="275"/>
    </row>
    <row r="8" spans="1:30">
      <c r="C8" s="276"/>
      <c r="D8" s="285"/>
      <c r="E8" s="285"/>
      <c r="F8" s="285"/>
      <c r="G8" s="285"/>
      <c r="H8" s="285"/>
      <c r="I8" s="286"/>
      <c r="J8" s="270"/>
      <c r="K8" s="276"/>
      <c r="L8" s="288"/>
      <c r="M8" s="276"/>
      <c r="N8" s="285"/>
      <c r="O8" s="285"/>
      <c r="P8" s="276"/>
      <c r="Q8" s="276"/>
      <c r="R8" s="282"/>
      <c r="S8" s="278"/>
      <c r="T8" s="276"/>
      <c r="U8" s="276"/>
      <c r="V8" s="280"/>
      <c r="W8" s="289"/>
      <c r="X8" s="289"/>
      <c r="Y8" s="289"/>
      <c r="Z8" s="270"/>
      <c r="AA8" s="270"/>
      <c r="AB8" s="270"/>
      <c r="AC8" s="273"/>
      <c r="AD8" s="275"/>
    </row>
    <row r="9" spans="1:30">
      <c r="C9" s="276"/>
      <c r="D9" s="285"/>
      <c r="E9" s="83" t="s">
        <v>48</v>
      </c>
      <c r="F9" s="83" t="s">
        <v>49</v>
      </c>
      <c r="G9" s="83" t="s">
        <v>33</v>
      </c>
      <c r="H9" s="83" t="s">
        <v>42</v>
      </c>
      <c r="I9" s="287"/>
      <c r="J9" s="271"/>
      <c r="K9" s="276"/>
      <c r="L9" s="288"/>
      <c r="M9" s="276"/>
      <c r="N9" s="82" t="s">
        <v>43</v>
      </c>
      <c r="O9" s="82" t="s">
        <v>44</v>
      </c>
      <c r="P9" s="276"/>
      <c r="Q9" s="276"/>
      <c r="R9" s="283"/>
      <c r="S9" s="279"/>
      <c r="T9" s="276"/>
      <c r="U9" s="276"/>
      <c r="V9" s="280"/>
      <c r="W9" s="289"/>
      <c r="X9" s="289"/>
      <c r="Y9" s="289"/>
      <c r="Z9" s="271"/>
      <c r="AA9" s="271"/>
      <c r="AB9" s="271"/>
      <c r="AC9" s="274"/>
      <c r="AD9" s="275"/>
    </row>
    <row r="10" spans="1:30" ht="52.5" customHeight="1">
      <c r="C10" s="231" t="s">
        <v>752</v>
      </c>
      <c r="D10" s="231" t="s">
        <v>752</v>
      </c>
      <c r="E10" s="231" t="s">
        <v>752</v>
      </c>
      <c r="F10" s="231" t="s">
        <v>752</v>
      </c>
      <c r="G10" s="231" t="s">
        <v>752</v>
      </c>
      <c r="H10" s="231" t="s">
        <v>752</v>
      </c>
      <c r="I10" s="231" t="s">
        <v>752</v>
      </c>
      <c r="J10" s="158"/>
      <c r="K10" s="160"/>
      <c r="L10" s="160"/>
      <c r="M10" s="156"/>
      <c r="N10" s="231" t="s">
        <v>752</v>
      </c>
      <c r="O10" s="231" t="s">
        <v>752</v>
      </c>
      <c r="P10" s="156"/>
      <c r="Q10" s="156"/>
      <c r="R10" s="192"/>
      <c r="S10" s="213"/>
      <c r="T10" s="156"/>
      <c r="U10" s="156"/>
      <c r="V10" s="213"/>
      <c r="W10" s="156"/>
      <c r="X10" s="156"/>
      <c r="Y10" s="156"/>
      <c r="Z10" s="156"/>
      <c r="AA10" s="156"/>
      <c r="AB10" s="156"/>
      <c r="AC10" s="139"/>
      <c r="AD10" s="2"/>
    </row>
    <row r="11" spans="1:30">
      <c r="C11" s="71" t="s">
        <v>689</v>
      </c>
      <c r="D11" s="71"/>
      <c r="E11" s="71"/>
      <c r="F11" s="71"/>
      <c r="G11" s="71"/>
      <c r="H11" s="71"/>
      <c r="I11" s="71"/>
      <c r="J11" s="72"/>
      <c r="K11" s="72"/>
    </row>
    <row r="12" spans="1:30">
      <c r="C12" s="71" t="s">
        <v>665</v>
      </c>
      <c r="D12" s="73"/>
      <c r="E12" s="72"/>
      <c r="F12" s="72"/>
      <c r="G12" s="72"/>
      <c r="H12" s="72"/>
      <c r="I12" s="72"/>
      <c r="J12" s="72"/>
      <c r="K12" s="72"/>
      <c r="V12" s="216"/>
    </row>
    <row r="13" spans="1:30">
      <c r="C13" s="71" t="s">
        <v>618</v>
      </c>
      <c r="D13" s="10"/>
      <c r="E13" s="71"/>
      <c r="F13" s="71"/>
      <c r="G13" s="71"/>
      <c r="H13" s="71"/>
      <c r="I13" s="71"/>
      <c r="J13" s="71"/>
      <c r="K13" s="71"/>
      <c r="V13" s="216"/>
    </row>
    <row r="14" spans="1:30">
      <c r="C14" s="130" t="s">
        <v>699</v>
      </c>
      <c r="D14" s="10"/>
      <c r="E14" s="71"/>
      <c r="F14" s="71"/>
      <c r="G14" s="71"/>
      <c r="H14" s="71"/>
      <c r="I14" s="71"/>
      <c r="J14" s="71"/>
      <c r="K14" s="71"/>
      <c r="V14" s="216"/>
    </row>
    <row r="22" ht="16.5" customHeight="1"/>
  </sheetData>
  <mergeCells count="28">
    <mergeCell ref="C1:AD1"/>
    <mergeCell ref="C6:C9"/>
    <mergeCell ref="D6:D9"/>
    <mergeCell ref="E6:F8"/>
    <mergeCell ref="G6:H8"/>
    <mergeCell ref="I6:I9"/>
    <mergeCell ref="J6:J9"/>
    <mergeCell ref="K6:K9"/>
    <mergeCell ref="L6:L9"/>
    <mergeCell ref="M6:M9"/>
    <mergeCell ref="Y6:Y9"/>
    <mergeCell ref="N6:O8"/>
    <mergeCell ref="P6:S6"/>
    <mergeCell ref="T6:V6"/>
    <mergeCell ref="W6:W9"/>
    <mergeCell ref="X6:X9"/>
    <mergeCell ref="AA6:AA9"/>
    <mergeCell ref="AB6:AB9"/>
    <mergeCell ref="AC6:AC9"/>
    <mergeCell ref="AD6:AD9"/>
    <mergeCell ref="P7:P9"/>
    <mergeCell ref="Q7:Q9"/>
    <mergeCell ref="S7:S9"/>
    <mergeCell ref="T7:T9"/>
    <mergeCell ref="U7:U9"/>
    <mergeCell ref="V7:V9"/>
    <mergeCell ref="Z6:Z9"/>
    <mergeCell ref="R7:R9"/>
  </mergeCells>
  <phoneticPr fontId="3" type="noConversion"/>
  <pageMargins left="0.25" right="0.25" top="0.75" bottom="0.75" header="0.3" footer="0.3"/>
  <pageSetup paperSize="8" scale="70" fitToHeight="0"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D22"/>
  <sheetViews>
    <sheetView topLeftCell="B1" zoomScale="85" zoomScaleNormal="85" zoomScaleSheetLayoutView="100" workbookViewId="0">
      <pane xSplit="3" ySplit="9" topLeftCell="E10" activePane="bottomRight" state="frozen"/>
      <selection activeCell="C3" sqref="C3:E4"/>
      <selection pane="topRight" activeCell="C3" sqref="C3:E4"/>
      <selection pane="bottomLeft" activeCell="C3" sqref="C3:E4"/>
      <selection pane="bottomRight" activeCell="N10" sqref="N10"/>
    </sheetView>
  </sheetViews>
  <sheetFormatPr defaultRowHeight="16.5"/>
  <cols>
    <col min="1" max="2" width="9.125" style="1"/>
    <col min="3" max="3" width="11.375" customWidth="1"/>
    <col min="5" max="5" width="11.625" customWidth="1"/>
    <col min="7" max="8" width="0" hidden="1" customWidth="1"/>
    <col min="11" max="11" width="9.125" bestFit="1" customWidth="1"/>
    <col min="12" max="12" width="9.625" customWidth="1"/>
    <col min="13" max="13" width="8.375" customWidth="1"/>
    <col min="16" max="16" width="9.375" bestFit="1" customWidth="1"/>
    <col min="17" max="17" width="9.125" bestFit="1" customWidth="1"/>
    <col min="18" max="18" width="21.75" style="190" customWidth="1"/>
    <col min="19" max="19" width="15.375" style="212" customWidth="1"/>
    <col min="20" max="21" width="9.125" bestFit="1" customWidth="1"/>
    <col min="22" max="22" width="17.375" customWidth="1"/>
    <col min="23" max="24" width="10.875" customWidth="1"/>
    <col min="25" max="25" width="10.875" style="87" customWidth="1"/>
    <col min="26" max="29" width="10.875" customWidth="1"/>
    <col min="30" max="30" width="19.25" customWidth="1"/>
  </cols>
  <sheetData>
    <row r="1" spans="1:30" ht="24.75" customHeight="1">
      <c r="C1" s="284" t="s">
        <v>635</v>
      </c>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row>
    <row r="2" spans="1:30" ht="7.5" customHeight="1">
      <c r="C2" s="62"/>
      <c r="D2" s="62"/>
      <c r="E2" s="62"/>
      <c r="F2" s="62"/>
      <c r="G2" s="62"/>
      <c r="H2" s="62"/>
      <c r="I2" s="62"/>
      <c r="J2" s="62"/>
      <c r="K2" s="62"/>
      <c r="L2" s="62"/>
      <c r="M2" s="62"/>
      <c r="N2" s="62"/>
      <c r="O2" s="62"/>
      <c r="P2" s="62"/>
      <c r="Q2" s="62"/>
      <c r="R2" s="197"/>
      <c r="S2" s="211"/>
      <c r="T2" s="62"/>
      <c r="U2" s="62"/>
      <c r="V2" s="62"/>
      <c r="W2" s="62"/>
      <c r="X2" s="62"/>
      <c r="Y2" s="100"/>
      <c r="Z2" s="62"/>
      <c r="AA2" s="62"/>
      <c r="AB2" s="62"/>
      <c r="AC2" s="62"/>
      <c r="AD2" s="62"/>
    </row>
    <row r="3" spans="1:30">
      <c r="A3" s="1" t="s">
        <v>46</v>
      </c>
      <c r="C3" s="193" t="s">
        <v>741</v>
      </c>
      <c r="D3" s="190"/>
      <c r="E3" s="131" t="s">
        <v>739</v>
      </c>
      <c r="F3" s="62"/>
      <c r="G3" s="62"/>
      <c r="H3" s="62"/>
      <c r="I3" s="62"/>
      <c r="J3" s="62"/>
      <c r="K3" s="62"/>
      <c r="L3" s="62"/>
      <c r="M3" s="62"/>
      <c r="N3" s="62"/>
      <c r="O3" s="62"/>
      <c r="P3" s="62"/>
      <c r="Q3" s="62"/>
      <c r="R3" s="197"/>
      <c r="S3" s="211"/>
      <c r="T3" s="62"/>
      <c r="U3" s="62"/>
      <c r="V3" s="62"/>
      <c r="W3" s="62"/>
      <c r="X3" s="62"/>
      <c r="Y3" s="100"/>
      <c r="Z3" s="62"/>
      <c r="AA3" s="62"/>
      <c r="AB3" s="62"/>
      <c r="AC3" s="62"/>
      <c r="AD3" s="67" t="s">
        <v>638</v>
      </c>
    </row>
    <row r="4" spans="1:30">
      <c r="C4" s="193" t="s">
        <v>637</v>
      </c>
      <c r="D4" s="131" t="s">
        <v>740</v>
      </c>
      <c r="E4" s="197"/>
      <c r="F4" s="62"/>
      <c r="G4" s="62"/>
      <c r="H4" s="62"/>
      <c r="I4" s="62"/>
      <c r="J4" s="62"/>
      <c r="K4" s="62"/>
      <c r="L4" s="62"/>
      <c r="M4" s="62"/>
      <c r="N4" s="62"/>
      <c r="O4" s="62"/>
      <c r="P4" s="62"/>
      <c r="Q4" s="62"/>
      <c r="R4" s="197"/>
      <c r="S4" s="211"/>
      <c r="T4" s="62"/>
      <c r="U4" s="62"/>
      <c r="V4" s="62"/>
      <c r="W4" s="62"/>
      <c r="X4" s="62"/>
      <c r="Y4" s="100"/>
      <c r="Z4" s="62"/>
      <c r="AA4" s="62"/>
      <c r="AB4" s="62"/>
      <c r="AC4" s="62"/>
      <c r="AD4" s="62"/>
    </row>
    <row r="5" spans="1:30">
      <c r="X5" s="1"/>
      <c r="Y5" s="101"/>
    </row>
    <row r="6" spans="1:30" ht="16.5" customHeight="1">
      <c r="C6" s="276" t="s">
        <v>0</v>
      </c>
      <c r="D6" s="285" t="s">
        <v>1</v>
      </c>
      <c r="E6" s="276" t="s">
        <v>90</v>
      </c>
      <c r="F6" s="285"/>
      <c r="G6" s="285" t="s">
        <v>34</v>
      </c>
      <c r="H6" s="285"/>
      <c r="I6" s="269" t="s">
        <v>47</v>
      </c>
      <c r="J6" s="269" t="s">
        <v>619</v>
      </c>
      <c r="K6" s="276" t="s">
        <v>620</v>
      </c>
      <c r="L6" s="288" t="s">
        <v>617</v>
      </c>
      <c r="M6" s="276" t="s">
        <v>45</v>
      </c>
      <c r="N6" s="285" t="s">
        <v>35</v>
      </c>
      <c r="O6" s="285"/>
      <c r="P6" s="285" t="s">
        <v>36</v>
      </c>
      <c r="Q6" s="285"/>
      <c r="R6" s="285"/>
      <c r="S6" s="285"/>
      <c r="T6" s="285" t="s">
        <v>37</v>
      </c>
      <c r="U6" s="285"/>
      <c r="V6" s="285"/>
      <c r="W6" s="289" t="s">
        <v>663</v>
      </c>
      <c r="X6" s="289" t="s">
        <v>664</v>
      </c>
      <c r="Y6" s="289" t="s">
        <v>736</v>
      </c>
      <c r="Z6" s="269" t="s">
        <v>50</v>
      </c>
      <c r="AA6" s="269" t="s">
        <v>88</v>
      </c>
      <c r="AB6" s="269" t="s">
        <v>89</v>
      </c>
      <c r="AC6" s="272" t="s">
        <v>693</v>
      </c>
      <c r="AD6" s="275" t="s">
        <v>38</v>
      </c>
    </row>
    <row r="7" spans="1:30" ht="16.5" customHeight="1">
      <c r="C7" s="276"/>
      <c r="D7" s="285"/>
      <c r="E7" s="285"/>
      <c r="F7" s="285"/>
      <c r="G7" s="285"/>
      <c r="H7" s="285"/>
      <c r="I7" s="286"/>
      <c r="J7" s="270"/>
      <c r="K7" s="276"/>
      <c r="L7" s="288"/>
      <c r="M7" s="276"/>
      <c r="N7" s="285"/>
      <c r="O7" s="285"/>
      <c r="P7" s="276" t="s">
        <v>86</v>
      </c>
      <c r="Q7" s="276" t="s">
        <v>39</v>
      </c>
      <c r="R7" s="281" t="s">
        <v>744</v>
      </c>
      <c r="S7" s="277" t="s">
        <v>621</v>
      </c>
      <c r="T7" s="276" t="s">
        <v>40</v>
      </c>
      <c r="U7" s="276" t="s">
        <v>41</v>
      </c>
      <c r="V7" s="289" t="s">
        <v>87</v>
      </c>
      <c r="W7" s="289"/>
      <c r="X7" s="289"/>
      <c r="Y7" s="289"/>
      <c r="Z7" s="270"/>
      <c r="AA7" s="270"/>
      <c r="AB7" s="270"/>
      <c r="AC7" s="273"/>
      <c r="AD7" s="275"/>
    </row>
    <row r="8" spans="1:30">
      <c r="C8" s="276"/>
      <c r="D8" s="285"/>
      <c r="E8" s="285"/>
      <c r="F8" s="285"/>
      <c r="G8" s="285"/>
      <c r="H8" s="285"/>
      <c r="I8" s="286"/>
      <c r="J8" s="270"/>
      <c r="K8" s="276"/>
      <c r="L8" s="288"/>
      <c r="M8" s="276"/>
      <c r="N8" s="285"/>
      <c r="O8" s="285"/>
      <c r="P8" s="276"/>
      <c r="Q8" s="276"/>
      <c r="R8" s="282"/>
      <c r="S8" s="278"/>
      <c r="T8" s="276"/>
      <c r="U8" s="276"/>
      <c r="V8" s="289"/>
      <c r="W8" s="289"/>
      <c r="X8" s="289"/>
      <c r="Y8" s="289"/>
      <c r="Z8" s="270"/>
      <c r="AA8" s="270"/>
      <c r="AB8" s="270"/>
      <c r="AC8" s="273"/>
      <c r="AD8" s="275"/>
    </row>
    <row r="9" spans="1:30">
      <c r="C9" s="276"/>
      <c r="D9" s="285"/>
      <c r="E9" s="83" t="s">
        <v>48</v>
      </c>
      <c r="F9" s="83" t="s">
        <v>49</v>
      </c>
      <c r="G9" s="83" t="s">
        <v>33</v>
      </c>
      <c r="H9" s="83" t="s">
        <v>42</v>
      </c>
      <c r="I9" s="287"/>
      <c r="J9" s="271"/>
      <c r="K9" s="276"/>
      <c r="L9" s="288"/>
      <c r="M9" s="276"/>
      <c r="N9" s="82" t="s">
        <v>43</v>
      </c>
      <c r="O9" s="82" t="s">
        <v>44</v>
      </c>
      <c r="P9" s="276"/>
      <c r="Q9" s="276"/>
      <c r="R9" s="283"/>
      <c r="S9" s="279"/>
      <c r="T9" s="276"/>
      <c r="U9" s="276"/>
      <c r="V9" s="289"/>
      <c r="W9" s="289"/>
      <c r="X9" s="289"/>
      <c r="Y9" s="289"/>
      <c r="Z9" s="271"/>
      <c r="AA9" s="271"/>
      <c r="AB9" s="271"/>
      <c r="AC9" s="274"/>
      <c r="AD9" s="275"/>
    </row>
    <row r="10" spans="1:30" ht="52.5" customHeight="1">
      <c r="C10" s="231" t="s">
        <v>752</v>
      </c>
      <c r="D10" s="231" t="s">
        <v>752</v>
      </c>
      <c r="E10" s="231" t="s">
        <v>752</v>
      </c>
      <c r="F10" s="231" t="s">
        <v>752</v>
      </c>
      <c r="G10" s="227" t="s">
        <v>752</v>
      </c>
      <c r="H10" s="227" t="s">
        <v>752</v>
      </c>
      <c r="I10" s="231" t="s">
        <v>752</v>
      </c>
      <c r="J10" s="5"/>
      <c r="K10" s="7"/>
      <c r="L10" s="7"/>
      <c r="M10" s="2"/>
      <c r="N10" s="231" t="s">
        <v>752</v>
      </c>
      <c r="O10" s="231" t="s">
        <v>752</v>
      </c>
      <c r="P10" s="2"/>
      <c r="Q10" s="2"/>
      <c r="R10" s="192"/>
      <c r="S10" s="213"/>
      <c r="T10" s="2"/>
      <c r="U10" s="2"/>
      <c r="V10" s="2"/>
      <c r="W10" s="2"/>
      <c r="X10" s="2"/>
      <c r="Y10" s="183"/>
      <c r="Z10" s="2"/>
      <c r="AA10" s="2"/>
      <c r="AB10" s="2"/>
      <c r="AC10" s="85"/>
      <c r="AD10" s="2"/>
    </row>
    <row r="11" spans="1:30">
      <c r="C11" s="71" t="s">
        <v>689</v>
      </c>
      <c r="D11" s="71"/>
      <c r="E11" s="71"/>
      <c r="F11" s="71"/>
      <c r="G11" s="71"/>
      <c r="H11" s="71"/>
      <c r="I11" s="71"/>
      <c r="J11" s="72"/>
      <c r="K11" s="72"/>
    </row>
    <row r="12" spans="1:30">
      <c r="C12" s="71" t="s">
        <v>665</v>
      </c>
      <c r="D12" s="73"/>
      <c r="E12" s="72"/>
      <c r="F12" s="72"/>
      <c r="G12" s="72"/>
      <c r="H12" s="72"/>
      <c r="I12" s="72"/>
      <c r="J12" s="72"/>
      <c r="K12" s="72"/>
      <c r="V12" s="3"/>
    </row>
    <row r="13" spans="1:30">
      <c r="C13" s="71" t="s">
        <v>618</v>
      </c>
      <c r="D13" s="10"/>
      <c r="E13" s="71"/>
      <c r="F13" s="71"/>
      <c r="G13" s="71"/>
      <c r="H13" s="71"/>
      <c r="I13" s="71"/>
      <c r="J13" s="71"/>
      <c r="K13" s="71"/>
      <c r="V13" s="3"/>
    </row>
    <row r="14" spans="1:30">
      <c r="C14" s="124" t="s">
        <v>699</v>
      </c>
      <c r="D14" s="10"/>
      <c r="E14" s="71"/>
      <c r="F14" s="71"/>
      <c r="G14" s="71"/>
      <c r="H14" s="71"/>
      <c r="I14" s="71"/>
      <c r="J14" s="71"/>
      <c r="K14" s="71"/>
      <c r="V14" s="3"/>
    </row>
    <row r="22" ht="16.5" customHeight="1"/>
  </sheetData>
  <mergeCells count="28">
    <mergeCell ref="C1:AD1"/>
    <mergeCell ref="C6:C9"/>
    <mergeCell ref="D6:D9"/>
    <mergeCell ref="E6:F8"/>
    <mergeCell ref="G6:H8"/>
    <mergeCell ref="I6:I9"/>
    <mergeCell ref="J6:J9"/>
    <mergeCell ref="K6:K9"/>
    <mergeCell ref="L6:L9"/>
    <mergeCell ref="M6:M9"/>
    <mergeCell ref="Y6:Y9"/>
    <mergeCell ref="N6:O8"/>
    <mergeCell ref="P6:S6"/>
    <mergeCell ref="T6:V6"/>
    <mergeCell ref="W6:W9"/>
    <mergeCell ref="X6:X9"/>
    <mergeCell ref="AA6:AA9"/>
    <mergeCell ref="AB6:AB9"/>
    <mergeCell ref="AC6:AC9"/>
    <mergeCell ref="AD6:AD9"/>
    <mergeCell ref="P7:P9"/>
    <mergeCell ref="Q7:Q9"/>
    <mergeCell ref="S7:S9"/>
    <mergeCell ref="T7:T9"/>
    <mergeCell ref="U7:U9"/>
    <mergeCell ref="V7:V9"/>
    <mergeCell ref="Z6:Z9"/>
    <mergeCell ref="R7:R9"/>
  </mergeCells>
  <phoneticPr fontId="3" type="noConversion"/>
  <pageMargins left="0.25" right="0.25" top="0.75" bottom="0.75" header="0.3" footer="0.3"/>
  <pageSetup paperSize="8" scale="70" fitToHeight="0"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C22"/>
  <sheetViews>
    <sheetView topLeftCell="B1" zoomScale="85" zoomScaleNormal="85" zoomScaleSheetLayoutView="100" workbookViewId="0">
      <pane xSplit="3" ySplit="9" topLeftCell="E10" activePane="bottomRight" state="frozen"/>
      <selection activeCell="C3" sqref="C3:E4"/>
      <selection pane="topRight" activeCell="C3" sqref="C3:E4"/>
      <selection pane="bottomLeft" activeCell="C3" sqref="C3:E4"/>
      <selection pane="bottomRight" activeCell="N10" sqref="N10:O10"/>
    </sheetView>
  </sheetViews>
  <sheetFormatPr defaultRowHeight="16.5"/>
  <cols>
    <col min="1" max="2" width="9.125" style="1"/>
    <col min="3" max="3" width="11.375" customWidth="1"/>
    <col min="5" max="5" width="11.625" customWidth="1"/>
    <col min="7" max="8" width="0" hidden="1" customWidth="1"/>
    <col min="11" max="11" width="9.125" bestFit="1" customWidth="1"/>
    <col min="12" max="12" width="9.625" customWidth="1"/>
    <col min="13" max="13" width="8.375" customWidth="1"/>
    <col min="16" max="16" width="9.375" bestFit="1" customWidth="1"/>
    <col min="17" max="17" width="9.125" bestFit="1" customWidth="1"/>
    <col min="18" max="18" width="9.125" style="190" customWidth="1"/>
    <col min="19" max="20" width="9.125" style="212" bestFit="1" customWidth="1"/>
    <col min="21" max="21" width="17.375" style="212" customWidth="1"/>
    <col min="22" max="23" width="10.875" customWidth="1"/>
    <col min="24" max="24" width="10.875" style="87" customWidth="1"/>
    <col min="25" max="28" width="10.875" customWidth="1"/>
    <col min="29" max="29" width="19.25" customWidth="1"/>
  </cols>
  <sheetData>
    <row r="1" spans="1:29" ht="24.75" customHeight="1">
      <c r="C1" s="284" t="s">
        <v>635</v>
      </c>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row>
    <row r="2" spans="1:29" ht="7.5" customHeight="1">
      <c r="C2" s="62"/>
      <c r="D2" s="62"/>
      <c r="E2" s="62"/>
      <c r="F2" s="62"/>
      <c r="G2" s="62"/>
      <c r="H2" s="62"/>
      <c r="I2" s="62"/>
      <c r="J2" s="62"/>
      <c r="K2" s="62"/>
      <c r="L2" s="62"/>
      <c r="M2" s="62"/>
      <c r="N2" s="62"/>
      <c r="O2" s="62"/>
      <c r="P2" s="62"/>
      <c r="Q2" s="62"/>
      <c r="R2" s="197"/>
      <c r="S2" s="211"/>
      <c r="T2" s="211"/>
      <c r="U2" s="211"/>
      <c r="V2" s="62"/>
      <c r="W2" s="62"/>
      <c r="X2" s="100"/>
      <c r="Y2" s="62"/>
      <c r="Z2" s="62"/>
      <c r="AA2" s="62"/>
      <c r="AB2" s="62"/>
      <c r="AC2" s="62"/>
    </row>
    <row r="3" spans="1:29">
      <c r="A3" s="1" t="s">
        <v>46</v>
      </c>
      <c r="C3" s="193" t="s">
        <v>741</v>
      </c>
      <c r="D3" s="190"/>
      <c r="E3" s="131" t="s">
        <v>739</v>
      </c>
      <c r="F3" s="62"/>
      <c r="G3" s="62"/>
      <c r="H3" s="62"/>
      <c r="I3" s="62"/>
      <c r="J3" s="62"/>
      <c r="K3" s="62"/>
      <c r="L3" s="62"/>
      <c r="M3" s="62"/>
      <c r="N3" s="62"/>
      <c r="O3" s="62"/>
      <c r="P3" s="62"/>
      <c r="Q3" s="62"/>
      <c r="R3" s="197"/>
      <c r="S3" s="211"/>
      <c r="T3" s="211"/>
      <c r="U3" s="211"/>
      <c r="V3" s="62"/>
      <c r="W3" s="62"/>
      <c r="X3" s="100"/>
      <c r="Y3" s="62"/>
      <c r="Z3" s="62"/>
      <c r="AA3" s="62"/>
      <c r="AB3" s="62"/>
      <c r="AC3" s="67" t="s">
        <v>638</v>
      </c>
    </row>
    <row r="4" spans="1:29">
      <c r="C4" s="193" t="s">
        <v>637</v>
      </c>
      <c r="D4" s="131" t="s">
        <v>740</v>
      </c>
      <c r="E4" s="197"/>
      <c r="F4" s="62"/>
      <c r="G4" s="62"/>
      <c r="H4" s="62"/>
      <c r="I4" s="62"/>
      <c r="J4" s="62"/>
      <c r="K4" s="62"/>
      <c r="L4" s="62"/>
      <c r="M4" s="62"/>
      <c r="N4" s="62"/>
      <c r="O4" s="62"/>
      <c r="P4" s="62"/>
      <c r="Q4" s="62"/>
      <c r="R4" s="197"/>
      <c r="S4" s="211"/>
      <c r="T4" s="211"/>
      <c r="U4" s="211"/>
      <c r="V4" s="62"/>
      <c r="W4" s="62"/>
      <c r="X4" s="100"/>
      <c r="Y4" s="62"/>
      <c r="Z4" s="62"/>
      <c r="AA4" s="62"/>
      <c r="AB4" s="62"/>
      <c r="AC4" s="62"/>
    </row>
    <row r="5" spans="1:29">
      <c r="W5" s="1"/>
      <c r="X5" s="101"/>
    </row>
    <row r="6" spans="1:29" ht="16.5" customHeight="1">
      <c r="C6" s="276" t="s">
        <v>0</v>
      </c>
      <c r="D6" s="285" t="s">
        <v>1</v>
      </c>
      <c r="E6" s="276" t="s">
        <v>90</v>
      </c>
      <c r="F6" s="285"/>
      <c r="G6" s="285" t="s">
        <v>34</v>
      </c>
      <c r="H6" s="285"/>
      <c r="I6" s="269" t="s">
        <v>47</v>
      </c>
      <c r="J6" s="269" t="s">
        <v>619</v>
      </c>
      <c r="K6" s="276" t="s">
        <v>620</v>
      </c>
      <c r="L6" s="288" t="s">
        <v>617</v>
      </c>
      <c r="M6" s="276" t="s">
        <v>45</v>
      </c>
      <c r="N6" s="285" t="s">
        <v>35</v>
      </c>
      <c r="O6" s="285"/>
      <c r="P6" s="285" t="s">
        <v>36</v>
      </c>
      <c r="Q6" s="285"/>
      <c r="R6" s="285"/>
      <c r="S6" s="291" t="s">
        <v>37</v>
      </c>
      <c r="T6" s="291"/>
      <c r="U6" s="291"/>
      <c r="V6" s="289" t="s">
        <v>663</v>
      </c>
      <c r="W6" s="289" t="s">
        <v>664</v>
      </c>
      <c r="X6" s="289" t="s">
        <v>736</v>
      </c>
      <c r="Y6" s="269" t="s">
        <v>50</v>
      </c>
      <c r="Z6" s="269" t="s">
        <v>88</v>
      </c>
      <c r="AA6" s="269" t="s">
        <v>89</v>
      </c>
      <c r="AB6" s="272" t="s">
        <v>693</v>
      </c>
      <c r="AC6" s="275" t="s">
        <v>38</v>
      </c>
    </row>
    <row r="7" spans="1:29" ht="16.5" customHeight="1">
      <c r="C7" s="276"/>
      <c r="D7" s="285"/>
      <c r="E7" s="285"/>
      <c r="F7" s="285"/>
      <c r="G7" s="285"/>
      <c r="H7" s="285"/>
      <c r="I7" s="286"/>
      <c r="J7" s="270"/>
      <c r="K7" s="276"/>
      <c r="L7" s="288"/>
      <c r="M7" s="276"/>
      <c r="N7" s="285"/>
      <c r="O7" s="285"/>
      <c r="P7" s="276" t="s">
        <v>86</v>
      </c>
      <c r="Q7" s="276" t="s">
        <v>39</v>
      </c>
      <c r="R7" s="281" t="s">
        <v>742</v>
      </c>
      <c r="S7" s="290" t="s">
        <v>40</v>
      </c>
      <c r="T7" s="290" t="s">
        <v>41</v>
      </c>
      <c r="U7" s="280" t="s">
        <v>87</v>
      </c>
      <c r="V7" s="289"/>
      <c r="W7" s="289"/>
      <c r="X7" s="289"/>
      <c r="Y7" s="270"/>
      <c r="Z7" s="270"/>
      <c r="AA7" s="270"/>
      <c r="AB7" s="273"/>
      <c r="AC7" s="275"/>
    </row>
    <row r="8" spans="1:29">
      <c r="C8" s="276"/>
      <c r="D8" s="285"/>
      <c r="E8" s="285"/>
      <c r="F8" s="285"/>
      <c r="G8" s="285"/>
      <c r="H8" s="285"/>
      <c r="I8" s="286"/>
      <c r="J8" s="270"/>
      <c r="K8" s="276"/>
      <c r="L8" s="288"/>
      <c r="M8" s="276"/>
      <c r="N8" s="285"/>
      <c r="O8" s="285"/>
      <c r="P8" s="276"/>
      <c r="Q8" s="276"/>
      <c r="R8" s="282"/>
      <c r="S8" s="290"/>
      <c r="T8" s="290"/>
      <c r="U8" s="280"/>
      <c r="V8" s="289"/>
      <c r="W8" s="289"/>
      <c r="X8" s="289"/>
      <c r="Y8" s="270"/>
      <c r="Z8" s="270"/>
      <c r="AA8" s="270"/>
      <c r="AB8" s="273"/>
      <c r="AC8" s="275"/>
    </row>
    <row r="9" spans="1:29">
      <c r="C9" s="276"/>
      <c r="D9" s="285"/>
      <c r="E9" s="83" t="s">
        <v>48</v>
      </c>
      <c r="F9" s="83" t="s">
        <v>49</v>
      </c>
      <c r="G9" s="83" t="s">
        <v>33</v>
      </c>
      <c r="H9" s="83" t="s">
        <v>42</v>
      </c>
      <c r="I9" s="287"/>
      <c r="J9" s="271"/>
      <c r="K9" s="276"/>
      <c r="L9" s="288"/>
      <c r="M9" s="276"/>
      <c r="N9" s="82" t="s">
        <v>43</v>
      </c>
      <c r="O9" s="82" t="s">
        <v>44</v>
      </c>
      <c r="P9" s="276"/>
      <c r="Q9" s="276"/>
      <c r="R9" s="283"/>
      <c r="S9" s="290"/>
      <c r="T9" s="290"/>
      <c r="U9" s="280"/>
      <c r="V9" s="289"/>
      <c r="W9" s="289"/>
      <c r="X9" s="289"/>
      <c r="Y9" s="271"/>
      <c r="Z9" s="271"/>
      <c r="AA9" s="271"/>
      <c r="AB9" s="274"/>
      <c r="AC9" s="275"/>
    </row>
    <row r="10" spans="1:29" ht="52.5" customHeight="1">
      <c r="C10" s="231" t="s">
        <v>752</v>
      </c>
      <c r="D10" s="231" t="s">
        <v>752</v>
      </c>
      <c r="E10" s="231" t="s">
        <v>752</v>
      </c>
      <c r="F10" s="231" t="s">
        <v>752</v>
      </c>
      <c r="G10" s="8"/>
      <c r="H10" s="8"/>
      <c r="I10" s="231" t="s">
        <v>752</v>
      </c>
      <c r="J10" s="5"/>
      <c r="K10" s="7"/>
      <c r="L10" s="7"/>
      <c r="M10" s="2"/>
      <c r="N10" s="231" t="s">
        <v>752</v>
      </c>
      <c r="O10" s="231" t="s">
        <v>752</v>
      </c>
      <c r="P10" s="2"/>
      <c r="Q10" s="2"/>
      <c r="R10" s="200"/>
      <c r="S10" s="213"/>
      <c r="T10" s="213"/>
      <c r="U10" s="213"/>
      <c r="V10" s="2"/>
      <c r="W10" s="2"/>
      <c r="X10" s="138"/>
      <c r="Y10" s="2"/>
      <c r="Z10" s="2"/>
      <c r="AA10" s="2"/>
      <c r="AB10" s="85"/>
      <c r="AC10" s="2"/>
    </row>
    <row r="11" spans="1:29">
      <c r="C11" s="71" t="s">
        <v>689</v>
      </c>
      <c r="D11" s="71"/>
      <c r="E11" s="71"/>
      <c r="F11" s="71"/>
      <c r="G11" s="71"/>
      <c r="H11" s="71"/>
      <c r="I11" s="71"/>
      <c r="J11" s="72"/>
      <c r="K11" s="72"/>
    </row>
    <row r="12" spans="1:29">
      <c r="C12" s="71" t="s">
        <v>665</v>
      </c>
      <c r="D12" s="73"/>
      <c r="E12" s="72"/>
      <c r="F12" s="72"/>
      <c r="G12" s="72"/>
      <c r="H12" s="72"/>
      <c r="I12" s="72"/>
      <c r="J12" s="72"/>
      <c r="K12" s="72"/>
      <c r="U12" s="216"/>
    </row>
    <row r="13" spans="1:29">
      <c r="C13" s="71" t="s">
        <v>618</v>
      </c>
      <c r="D13" s="10"/>
      <c r="E13" s="71"/>
      <c r="F13" s="71"/>
      <c r="G13" s="71"/>
      <c r="H13" s="71"/>
      <c r="I13" s="71"/>
      <c r="J13" s="71"/>
      <c r="K13" s="71"/>
      <c r="U13" s="216"/>
    </row>
    <row r="14" spans="1:29">
      <c r="C14" s="130" t="s">
        <v>699</v>
      </c>
      <c r="D14" s="10"/>
      <c r="E14" s="71"/>
      <c r="F14" s="71"/>
      <c r="G14" s="71"/>
      <c r="H14" s="71"/>
      <c r="I14" s="71"/>
      <c r="J14" s="71"/>
      <c r="K14" s="71"/>
      <c r="U14" s="216"/>
    </row>
    <row r="22" ht="16.5" customHeight="1"/>
  </sheetData>
  <mergeCells count="27">
    <mergeCell ref="C1:AC1"/>
    <mergeCell ref="C6:C9"/>
    <mergeCell ref="D6:D9"/>
    <mergeCell ref="E6:F8"/>
    <mergeCell ref="G6:H8"/>
    <mergeCell ref="I6:I9"/>
    <mergeCell ref="J6:J9"/>
    <mergeCell ref="K6:K9"/>
    <mergeCell ref="L6:L9"/>
    <mergeCell ref="M6:M9"/>
    <mergeCell ref="X6:X9"/>
    <mergeCell ref="N6:O8"/>
    <mergeCell ref="P6:R6"/>
    <mergeCell ref="S6:U6"/>
    <mergeCell ref="V6:V9"/>
    <mergeCell ref="W6:W9"/>
    <mergeCell ref="Z6:Z9"/>
    <mergeCell ref="AA6:AA9"/>
    <mergeCell ref="AB6:AB9"/>
    <mergeCell ref="AC6:AC9"/>
    <mergeCell ref="P7:P9"/>
    <mergeCell ref="Q7:Q9"/>
    <mergeCell ref="S7:S9"/>
    <mergeCell ref="T7:T9"/>
    <mergeCell ref="U7:U9"/>
    <mergeCell ref="Y6:Y9"/>
    <mergeCell ref="R7:R9"/>
  </mergeCells>
  <phoneticPr fontId="3" type="noConversion"/>
  <pageMargins left="0.25" right="0.25" top="0.75" bottom="0.75" header="0.3" footer="0.3"/>
  <pageSetup paperSize="8" scale="70"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11</vt:i4>
      </vt:variant>
      <vt:variant>
        <vt:lpstr>이름 지정된 범위</vt:lpstr>
      </vt:variant>
      <vt:variant>
        <vt:i4>12</vt:i4>
      </vt:variant>
    </vt:vector>
  </HeadingPairs>
  <TitlesOfParts>
    <vt:vector size="23" baseType="lpstr">
      <vt:lpstr>Guide</vt:lpstr>
      <vt:lpstr>Table 4.4.2</vt:lpstr>
      <vt:lpstr>표지</vt:lpstr>
      <vt:lpstr>Source</vt:lpstr>
      <vt:lpstr>Vessel,Tank</vt:lpstr>
      <vt:lpstr>Comp</vt:lpstr>
      <vt:lpstr>Filter</vt:lpstr>
      <vt:lpstr>Package</vt:lpstr>
      <vt:lpstr>Pump</vt:lpstr>
      <vt:lpstr>HeatEx</vt:lpstr>
      <vt:lpstr>Other</vt:lpstr>
      <vt:lpstr>Comp!Print_Area</vt:lpstr>
      <vt:lpstr>Filter!Print_Area</vt:lpstr>
      <vt:lpstr>Guide!Print_Area</vt:lpstr>
      <vt:lpstr>HeatEx!Print_Area</vt:lpstr>
      <vt:lpstr>Other!Print_Area</vt:lpstr>
      <vt:lpstr>Package!Print_Area</vt:lpstr>
      <vt:lpstr>Pump!Print_Area</vt:lpstr>
      <vt:lpstr>Source!Print_Area</vt:lpstr>
      <vt:lpstr>'Table 4.4.2'!Print_Area</vt:lpstr>
      <vt:lpstr>'Vessel,Tank'!Print_Area</vt:lpstr>
      <vt:lpstr>표지!Print_Area</vt:lpstr>
      <vt:lpstr>'Table 4.4.2'!Print_Titles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Song geunho SGH.</cp:lastModifiedBy>
  <cp:lastPrinted>2020-06-09T06:26:15Z</cp:lastPrinted>
  <dcterms:created xsi:type="dcterms:W3CDTF">2018-03-07T06:14:10Z</dcterms:created>
  <dcterms:modified xsi:type="dcterms:W3CDTF">2021-03-22T08:30:43Z</dcterms:modified>
</cp:coreProperties>
</file>